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WSZYSTKO\AAAA\PRZEDSZKOLE W SZKOLE\PRZETARG 23.09.2014\"/>
    </mc:Choice>
  </mc:AlternateContent>
  <bookViews>
    <workbookView xWindow="0" yWindow="0" windowWidth="28800" windowHeight="12435"/>
  </bookViews>
  <sheets>
    <sheet name="Arkusz1" sheetId="1" r:id="rId1"/>
    <sheet name="Arkusz4" sheetId="4" r:id="rId2"/>
    <sheet name="Arkusz2" sheetId="2" r:id="rId3"/>
    <sheet name="Arkusz3" sheetId="3" r:id="rId4"/>
  </sheets>
  <calcPr calcId="152511"/>
</workbook>
</file>

<file path=xl/calcChain.xml><?xml version="1.0" encoding="utf-8"?>
<calcChain xmlns="http://schemas.openxmlformats.org/spreadsheetml/2006/main">
  <c r="K12" i="1" l="1"/>
  <c r="K17" i="1"/>
  <c r="I17" i="1" l="1"/>
  <c r="J127" i="1" l="1"/>
  <c r="K127" i="1" s="1"/>
  <c r="J126" i="1"/>
  <c r="K126" i="1" s="1"/>
  <c r="I126" i="1"/>
  <c r="J8" i="1"/>
  <c r="K8" i="1" s="1"/>
  <c r="J145" i="1"/>
  <c r="K145" i="1" s="1"/>
  <c r="J144" i="1"/>
  <c r="J143" i="1"/>
  <c r="K143" i="1" s="1"/>
  <c r="J142" i="1"/>
  <c r="K142" i="1" s="1"/>
  <c r="J141" i="1"/>
  <c r="J140" i="1"/>
  <c r="K140" i="1" s="1"/>
  <c r="J139" i="1"/>
  <c r="K139" i="1" s="1"/>
  <c r="J138" i="1"/>
  <c r="J137" i="1"/>
  <c r="K137" i="1" s="1"/>
  <c r="J136" i="1"/>
  <c r="J135" i="1"/>
  <c r="K135" i="1" s="1"/>
  <c r="J134" i="1"/>
  <c r="K134" i="1" s="1"/>
  <c r="J133" i="1"/>
  <c r="K133" i="1" s="1"/>
  <c r="J132" i="1"/>
  <c r="J131" i="1"/>
  <c r="K131" i="1" s="1"/>
  <c r="J130" i="1"/>
  <c r="J129" i="1"/>
  <c r="J128" i="1"/>
  <c r="K128" i="1" s="1"/>
  <c r="J125" i="1"/>
  <c r="J124" i="1"/>
  <c r="K124" i="1" s="1"/>
  <c r="J123" i="1"/>
  <c r="J122" i="1"/>
  <c r="J121" i="1"/>
  <c r="J120" i="1"/>
  <c r="K120" i="1" s="1"/>
  <c r="J119" i="1"/>
  <c r="K119" i="1" s="1"/>
  <c r="J118" i="1"/>
  <c r="J117" i="1"/>
  <c r="J116" i="1"/>
  <c r="K116" i="1" s="1"/>
  <c r="J115" i="1"/>
  <c r="K115" i="1" s="1"/>
  <c r="J114" i="1"/>
  <c r="J113" i="1"/>
  <c r="K113" i="1" s="1"/>
  <c r="J112" i="1"/>
  <c r="K112" i="1" s="1"/>
  <c r="J111" i="1"/>
  <c r="J110" i="1"/>
  <c r="K110" i="1" s="1"/>
  <c r="J109" i="1"/>
  <c r="K109" i="1" s="1"/>
  <c r="J108" i="1"/>
  <c r="K108" i="1" s="1"/>
  <c r="J107" i="1"/>
  <c r="K107" i="1" s="1"/>
  <c r="J106" i="1"/>
  <c r="J105" i="1"/>
  <c r="K105" i="1" s="1"/>
  <c r="J104" i="1"/>
  <c r="K104" i="1" s="1"/>
  <c r="J103" i="1"/>
  <c r="J102" i="1"/>
  <c r="J101" i="1"/>
  <c r="K101" i="1" s="1"/>
  <c r="J100" i="1"/>
  <c r="K100" i="1" s="1"/>
  <c r="J99" i="1"/>
  <c r="K99" i="1" s="1"/>
  <c r="J98" i="1"/>
  <c r="J97" i="1"/>
  <c r="K97" i="1" s="1"/>
  <c r="J96" i="1"/>
  <c r="K96" i="1" s="1"/>
  <c r="J95" i="1"/>
  <c r="K95" i="1" s="1"/>
  <c r="J94" i="1"/>
  <c r="K94" i="1" s="1"/>
  <c r="J93" i="1"/>
  <c r="K93" i="1" s="1"/>
  <c r="J92" i="1"/>
  <c r="J91" i="1"/>
  <c r="K91" i="1" s="1"/>
  <c r="J90" i="1"/>
  <c r="K90" i="1" s="1"/>
  <c r="J89" i="1"/>
  <c r="K89" i="1" s="1"/>
  <c r="J88" i="1"/>
  <c r="K88" i="1" s="1"/>
  <c r="J87" i="1"/>
  <c r="J86" i="1"/>
  <c r="K86" i="1" s="1"/>
  <c r="J85" i="1"/>
  <c r="K85" i="1" s="1"/>
  <c r="J84" i="1"/>
  <c r="K84" i="1" s="1"/>
  <c r="J83" i="1"/>
  <c r="J82" i="1"/>
  <c r="K82" i="1" s="1"/>
  <c r="J81" i="1"/>
  <c r="K81" i="1" s="1"/>
  <c r="J80" i="1"/>
  <c r="K80" i="1" s="1"/>
  <c r="J79" i="1"/>
  <c r="K79" i="1" s="1"/>
  <c r="J78" i="1"/>
  <c r="K78" i="1" s="1"/>
  <c r="J77" i="1"/>
  <c r="K77" i="1" s="1"/>
  <c r="J76" i="1"/>
  <c r="K76" i="1" s="1"/>
  <c r="J75" i="1"/>
  <c r="K75" i="1" s="1"/>
  <c r="J74" i="1"/>
  <c r="K74" i="1" s="1"/>
  <c r="J73" i="1"/>
  <c r="K73" i="1" s="1"/>
  <c r="J72" i="1"/>
  <c r="J71" i="1"/>
  <c r="K71" i="1" s="1"/>
  <c r="J70" i="1"/>
  <c r="K70" i="1" s="1"/>
  <c r="J69" i="1"/>
  <c r="J68" i="1"/>
  <c r="K68" i="1" s="1"/>
  <c r="J67" i="1"/>
  <c r="J66" i="1"/>
  <c r="K66" i="1" s="1"/>
  <c r="J65" i="1"/>
  <c r="K65" i="1" s="1"/>
  <c r="J64" i="1"/>
  <c r="K64" i="1" s="1"/>
  <c r="J63" i="1"/>
  <c r="J62" i="1"/>
  <c r="K62" i="1" s="1"/>
  <c r="J61" i="1"/>
  <c r="J60" i="1"/>
  <c r="J59" i="1"/>
  <c r="J58" i="1"/>
  <c r="K58" i="1" s="1"/>
  <c r="J57" i="1"/>
  <c r="K57" i="1" s="1"/>
  <c r="J56" i="1"/>
  <c r="J55" i="1"/>
  <c r="J54" i="1"/>
  <c r="J53" i="1"/>
  <c r="K53" i="1" s="1"/>
  <c r="J52" i="1"/>
  <c r="J51" i="1"/>
  <c r="J50" i="1"/>
  <c r="J49" i="1"/>
  <c r="K49" i="1" s="1"/>
  <c r="J48" i="1"/>
  <c r="J47" i="1"/>
  <c r="J46" i="1"/>
  <c r="K46" i="1" s="1"/>
  <c r="J45" i="1"/>
  <c r="J44" i="1"/>
  <c r="J43" i="1"/>
  <c r="J42" i="1"/>
  <c r="J41" i="1"/>
  <c r="K41" i="1" s="1"/>
  <c r="J40" i="1"/>
  <c r="K40" i="1" s="1"/>
  <c r="J39" i="1"/>
  <c r="J38" i="1"/>
  <c r="J37" i="1"/>
  <c r="K37" i="1" s="1"/>
  <c r="J36" i="1"/>
  <c r="K36" i="1" s="1"/>
  <c r="J35" i="1"/>
  <c r="J34" i="1"/>
  <c r="K34" i="1" s="1"/>
  <c r="J32" i="1"/>
  <c r="K32" i="1" s="1"/>
  <c r="J31" i="1"/>
  <c r="J30" i="1"/>
  <c r="J29" i="1"/>
  <c r="K29" i="1" s="1"/>
  <c r="J27" i="1"/>
  <c r="K27" i="1" s="1"/>
  <c r="J25" i="1"/>
  <c r="K25" i="1" s="1"/>
  <c r="J24" i="1"/>
  <c r="K24" i="1" s="1"/>
  <c r="J23" i="1"/>
  <c r="J22" i="1"/>
  <c r="K22" i="1" s="1"/>
  <c r="J21" i="1"/>
  <c r="K21" i="1" s="1"/>
  <c r="J20" i="1"/>
  <c r="K20" i="1" s="1"/>
  <c r="I141" i="1"/>
  <c r="I142" i="1"/>
  <c r="I143" i="1"/>
  <c r="I144" i="1"/>
  <c r="I145" i="1"/>
  <c r="I136" i="1"/>
  <c r="I137" i="1"/>
  <c r="I138" i="1"/>
  <c r="I139" i="1"/>
  <c r="I140" i="1"/>
  <c r="I132" i="1"/>
  <c r="I133" i="1"/>
  <c r="I134" i="1"/>
  <c r="I135" i="1"/>
  <c r="K48" i="1"/>
  <c r="K50" i="1"/>
  <c r="K51" i="1"/>
  <c r="K52" i="1"/>
  <c r="K54" i="1"/>
  <c r="K55" i="1"/>
  <c r="K56" i="1"/>
  <c r="K59" i="1"/>
  <c r="K60" i="1"/>
  <c r="K61" i="1"/>
  <c r="K63" i="1"/>
  <c r="K67" i="1"/>
  <c r="K69" i="1"/>
  <c r="K72" i="1"/>
  <c r="K83" i="1"/>
  <c r="K87" i="1"/>
  <c r="K92" i="1"/>
  <c r="K98" i="1"/>
  <c r="K102" i="1"/>
  <c r="K103" i="1"/>
  <c r="K106" i="1"/>
  <c r="K111" i="1"/>
  <c r="K114" i="1"/>
  <c r="K117" i="1"/>
  <c r="K118" i="1"/>
  <c r="K121" i="1"/>
  <c r="K122" i="1"/>
  <c r="K123" i="1"/>
  <c r="K125" i="1"/>
  <c r="K129" i="1"/>
  <c r="K130" i="1"/>
  <c r="K132" i="1"/>
  <c r="K136" i="1"/>
  <c r="K138" i="1"/>
  <c r="K141" i="1"/>
  <c r="K144" i="1"/>
  <c r="K45" i="1"/>
  <c r="J33" i="1"/>
  <c r="K47" i="1"/>
  <c r="K33" i="1"/>
  <c r="K35" i="1"/>
  <c r="K38" i="1"/>
  <c r="K39" i="1"/>
  <c r="K42" i="1"/>
  <c r="K43" i="1"/>
  <c r="K44" i="1"/>
  <c r="K23" i="1"/>
  <c r="K28" i="1"/>
  <c r="K30" i="1"/>
  <c r="K31" i="1"/>
  <c r="J26" i="1"/>
  <c r="J28" i="1"/>
  <c r="I131" i="1"/>
  <c r="I130" i="1"/>
  <c r="I129" i="1"/>
  <c r="I128" i="1"/>
  <c r="I127"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J19" i="1"/>
  <c r="K19" i="1" s="1"/>
  <c r="J18" i="1"/>
  <c r="K18" i="1" s="1"/>
  <c r="J17" i="1"/>
  <c r="I19" i="1"/>
  <c r="I18" i="1"/>
  <c r="J15" i="1"/>
  <c r="K15" i="1" s="1"/>
  <c r="J14" i="1"/>
  <c r="K14" i="1" s="1"/>
  <c r="K16" i="1"/>
  <c r="J16" i="1"/>
  <c r="I16" i="1"/>
  <c r="I15" i="1"/>
  <c r="I14" i="1"/>
  <c r="J13" i="1"/>
  <c r="K13" i="1" s="1"/>
  <c r="J12" i="1"/>
  <c r="J11" i="1"/>
  <c r="K11" i="1" s="1"/>
  <c r="J9" i="1"/>
  <c r="K9" i="1" s="1"/>
  <c r="J10" i="1"/>
  <c r="K10" i="1" s="1"/>
  <c r="I10" i="1"/>
  <c r="I11" i="1"/>
  <c r="I12" i="1"/>
  <c r="I13" i="1"/>
  <c r="I9" i="1"/>
  <c r="I8" i="1"/>
  <c r="J7" i="1"/>
  <c r="K7" i="1" s="1"/>
  <c r="I7" i="1"/>
  <c r="J146" i="1" l="1"/>
  <c r="K26" i="1"/>
  <c r="K146" i="1" s="1"/>
</calcChain>
</file>

<file path=xl/sharedStrings.xml><?xml version="1.0" encoding="utf-8"?>
<sst xmlns="http://schemas.openxmlformats.org/spreadsheetml/2006/main" count="849" uniqueCount="477">
  <si>
    <t>Lp.</t>
  </si>
  <si>
    <t>Zadanie 1</t>
  </si>
  <si>
    <t>Kategoria wydatków</t>
  </si>
  <si>
    <t>Nazwa</t>
  </si>
  <si>
    <t>Ilość</t>
  </si>
  <si>
    <t>1.</t>
  </si>
  <si>
    <t>3.</t>
  </si>
  <si>
    <t>4.</t>
  </si>
  <si>
    <t>5.</t>
  </si>
  <si>
    <t>8.</t>
  </si>
  <si>
    <t>9.</t>
  </si>
  <si>
    <t>Wyposażenie</t>
  </si>
  <si>
    <t>16.</t>
  </si>
  <si>
    <t xml:space="preserve">Zabawki i pomoce dydaktyczne </t>
  </si>
  <si>
    <t>26.</t>
  </si>
  <si>
    <t>32.</t>
  </si>
  <si>
    <t>33.</t>
  </si>
  <si>
    <t>36.</t>
  </si>
  <si>
    <t>Walizka lekarza</t>
  </si>
  <si>
    <t>37.</t>
  </si>
  <si>
    <t>38.</t>
  </si>
  <si>
    <t>39.</t>
  </si>
  <si>
    <t>40.</t>
  </si>
  <si>
    <t>42.</t>
  </si>
  <si>
    <t>43.</t>
  </si>
  <si>
    <t>44.</t>
  </si>
  <si>
    <t>45.</t>
  </si>
  <si>
    <t>46.</t>
  </si>
  <si>
    <t>47.</t>
  </si>
  <si>
    <t>48.</t>
  </si>
  <si>
    <t>49.</t>
  </si>
  <si>
    <t>50.</t>
  </si>
  <si>
    <t>Puzzle</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</si>
  <si>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</si>
  <si>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</si>
  <si>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</si>
  <si>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</si>
  <si>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</si>
  <si>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</si>
  <si>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</si>
  <si>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</si>
  <si>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</si>
  <si>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</si>
  <si>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</si>
  <si>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</si>
  <si>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</si>
  <si>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</si>
  <si>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</si>
  <si>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</si>
  <si>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</si>
  <si>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</si>
  <si>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</si>
  <si>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</si>
  <si>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</si>
  <si>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</si>
  <si>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</si>
  <si>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</si>
  <si>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</si>
  <si>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</si>
  <si>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</si>
  <si>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</si>
  <si>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</si>
  <si>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</si>
  <si>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 xml:space="preserve">Pomoce dydaktyczne </t>
  </si>
  <si>
    <t>101.</t>
  </si>
  <si>
    <t>102.</t>
  </si>
  <si>
    <t>103.</t>
  </si>
  <si>
    <t>104.</t>
  </si>
  <si>
    <t>105.</t>
  </si>
  <si>
    <t>106.</t>
  </si>
  <si>
    <t>107.</t>
  </si>
  <si>
    <t>108.</t>
  </si>
  <si>
    <t>109.</t>
  </si>
  <si>
    <t>110.</t>
  </si>
  <si>
    <t>111.</t>
  </si>
  <si>
    <t>112.</t>
  </si>
  <si>
    <t>113.</t>
  </si>
  <si>
    <t>114.</t>
  </si>
  <si>
    <t>115.</t>
  </si>
  <si>
    <t>116.</t>
  </si>
  <si>
    <t>117.</t>
  </si>
  <si>
    <t>118.</t>
  </si>
  <si>
    <t>119.</t>
  </si>
  <si>
    <t>121.</t>
  </si>
  <si>
    <t>123.</t>
  </si>
  <si>
    <t>124.</t>
  </si>
  <si>
    <t>125.</t>
  </si>
  <si>
    <t>Artykuły plastyczne</t>
  </si>
  <si>
    <t>Blok techniczny biały</t>
  </si>
  <si>
    <t>Stemple</t>
  </si>
  <si>
    <t>Komplet wyposażenia zapewniającego bezpieczne warunki opieki nad dziećmi</t>
  </si>
  <si>
    <t>Gaśnica przeciwpożarowa</t>
  </si>
  <si>
    <t>Zakup sprzętu audiowizualnego</t>
  </si>
  <si>
    <t>FORMULARZ CENOWY</t>
  </si>
  <si>
    <t>Rolety okienne</t>
  </si>
  <si>
    <t>Wiaderko z pojazdami</t>
  </si>
  <si>
    <t>Woreczki z grochem</t>
  </si>
  <si>
    <t xml:space="preserve">Wstążki do ćwiczeń gimnastycznych </t>
  </si>
  <si>
    <t>Domek dla lalek</t>
  </si>
  <si>
    <t>Pieniążki edukacyjne</t>
  </si>
  <si>
    <t>Gra logiczna</t>
  </si>
  <si>
    <t>Kolorowy papier rysunkowy</t>
  </si>
  <si>
    <t>Kredki</t>
  </si>
  <si>
    <t xml:space="preserve">Brystol biały </t>
  </si>
  <si>
    <t>Apteczka pierwszej pomocy</t>
  </si>
  <si>
    <t>Zakup i montaż rolet</t>
  </si>
  <si>
    <t>Oznaczenia ewakuacyjne</t>
  </si>
  <si>
    <t xml:space="preserve">Instrukcja udzielania pierwszej pomocy </t>
  </si>
  <si>
    <t xml:space="preserve">Zabezpieczenie gniazdek elektrycznych </t>
  </si>
  <si>
    <t xml:space="preserve">Zabezpieczenia kątowe mebli </t>
  </si>
  <si>
    <t xml:space="preserve">Skrzynka na klucze ewakuacyjne </t>
  </si>
  <si>
    <t>2 szt</t>
  </si>
  <si>
    <t>Szafka medyczna ze stali nierdzewnej</t>
  </si>
  <si>
    <t>Blok rysunkowy biały</t>
  </si>
  <si>
    <t xml:space="preserve">Bibuła </t>
  </si>
  <si>
    <t>Instrukcja wykonana z płyty PCV. Format znaku L, wym 25x35 cm.</t>
  </si>
  <si>
    <t>Brystol kolorowy</t>
  </si>
  <si>
    <t xml:space="preserve">Blok techniczny kolorowy                                                                                                                                                                                                                                                                                                                                                                                     </t>
  </si>
  <si>
    <t>Taśma samoprzylepna</t>
  </si>
  <si>
    <t xml:space="preserve">Klej uniwersalny w sztyfcie </t>
  </si>
  <si>
    <t xml:space="preserve">Papier szary </t>
  </si>
  <si>
    <t>Klasyczne markery zmywalne</t>
  </si>
  <si>
    <t>Plastelina</t>
  </si>
  <si>
    <t xml:space="preserve">Farby tempera </t>
  </si>
  <si>
    <t>Zestaw pędzli do malowania</t>
  </si>
  <si>
    <t xml:space="preserve">Tektura falista różne kolory </t>
  </si>
  <si>
    <t xml:space="preserve">Glina rzeźbiarska </t>
  </si>
  <si>
    <t>Poduszki do stempli z kolorowym tuszem</t>
  </si>
  <si>
    <t>Farba do malowania palcami</t>
  </si>
  <si>
    <t>Mazaki grube</t>
  </si>
  <si>
    <t>Zestaw plastyczny na cały rok dla grupy 25 osobowej</t>
  </si>
  <si>
    <t>Oczka ruchome</t>
  </si>
  <si>
    <t>Kulki styropianowe</t>
  </si>
  <si>
    <t>Kredki woskowe</t>
  </si>
  <si>
    <t>Dziurkacze ozdobne</t>
  </si>
  <si>
    <t>Szablony</t>
  </si>
  <si>
    <t>Zestaw tablic demonstracyjnych od A do Z</t>
  </si>
  <si>
    <t>Układanka literowa</t>
  </si>
  <si>
    <t xml:space="preserve">Literki duże i małe. </t>
  </si>
  <si>
    <t xml:space="preserve">Zestaw kartoników z literami i znakami </t>
  </si>
  <si>
    <t>Matematyczna gra logiczna</t>
  </si>
  <si>
    <t>Plastikowe figury geometryczne</t>
  </si>
  <si>
    <t xml:space="preserve">Walizka pełna figur porównawczych. W zestawie min. 48 elementów w min. W 3 kolorach. Śr. Elementów: 6 cm.
  </t>
  </si>
  <si>
    <t xml:space="preserve">Waga szalkowa </t>
  </si>
  <si>
    <t>Zawierająca odrębne tematycznie plansze i powiązane z nimi małe karty.</t>
  </si>
  <si>
    <t>Gra planszowa dni tygodnia</t>
  </si>
  <si>
    <t xml:space="preserve">Gra planszowa miesiące i pory roku </t>
  </si>
  <si>
    <t>Kalendarz magnetyczny</t>
  </si>
  <si>
    <t xml:space="preserve">Plansze przyrodnicze  </t>
  </si>
  <si>
    <t>Ścienna mapa Polski dla dzieci</t>
  </si>
  <si>
    <t>Ścienna mapa polityczna dla dzieci</t>
  </si>
  <si>
    <t>Plansza edukacyjna ekosystem</t>
  </si>
  <si>
    <t>Mapa Europy puzzle</t>
  </si>
  <si>
    <t>Plansza edukacyjna przyroda i jej ochrona</t>
  </si>
  <si>
    <t xml:space="preserve">Gra logiczna </t>
  </si>
  <si>
    <t>Gra logiczna dla dzieci: o segregacji odpadów.</t>
  </si>
  <si>
    <t>Gra logiczna dla dzieci: następstwo wydarzeń.</t>
  </si>
  <si>
    <t>Kulodrom Speedy</t>
  </si>
  <si>
    <t>Gra logiczna Taktilo kontury</t>
  </si>
  <si>
    <t xml:space="preserve">Liczydło na stojaku </t>
  </si>
  <si>
    <t>1 szt</t>
  </si>
  <si>
    <t>Układanka geometryczna duży tangram</t>
  </si>
  <si>
    <t>Zestaw plansz i figur geometrycznych, kontury i figury</t>
  </si>
  <si>
    <t>Kreatywna tablica magnetyczna</t>
  </si>
  <si>
    <t xml:space="preserve">PUS. Happy English </t>
  </si>
  <si>
    <t xml:space="preserve">PUS. Crazy English </t>
  </si>
  <si>
    <t xml:space="preserve">Zestaw obrazków do ćwiczeń logopedycznych </t>
  </si>
  <si>
    <t>Dmuchajki</t>
  </si>
  <si>
    <t xml:space="preserve">Piórka małe </t>
  </si>
  <si>
    <t>Zestaw 200 kolorowych piórek do ćwiczenia oddechu.</t>
  </si>
  <si>
    <t xml:space="preserve">Fajka do dmuchania z piłką logopedyczną </t>
  </si>
  <si>
    <t>Gra planszowa</t>
  </si>
  <si>
    <t>Poradnik</t>
  </si>
  <si>
    <t>Warsztat mechanika - budowlańca</t>
  </si>
  <si>
    <t xml:space="preserve">Wóz strażacki </t>
  </si>
  <si>
    <t>Wóz strażacki wykonany z drewna z wysówaną drabiną. Wym. nie mniejsze niż. dł 45 x szer. 18,5 x wys.20 cm.</t>
  </si>
  <si>
    <t>Piłka skacząca</t>
  </si>
  <si>
    <t>Piłki przedstawiające różne wyrazy twarzy</t>
  </si>
  <si>
    <t>Gra zręcznościowa</t>
  </si>
  <si>
    <t>Zestaw elementów plastikowych (klocki)</t>
  </si>
  <si>
    <t xml:space="preserve">Zestaw elementów plastikowych ruchomych z których można zbudować maszyny. Co najmniej 230 elementów. </t>
  </si>
  <si>
    <t>Parking drewniany, piętrowy</t>
  </si>
  <si>
    <t>Parking drewniany piętrowy z wyposażeniem nie mniejszy niż 60x50x40 cm. W zestawie samochody, znaki drogowe itp.</t>
  </si>
  <si>
    <t xml:space="preserve">Garaż z drewna </t>
  </si>
  <si>
    <t xml:space="preserve">Garaż z drewna z lądowiskiem dla helikopterów na dachu, dwa piętra parkingowe dostępne po przez rampy, windę i dystrybutor paliwa, samochody. Nie mniejszy niż 50x36x38 cm. </t>
  </si>
  <si>
    <t>Hula-hop</t>
  </si>
  <si>
    <t xml:space="preserve">Kompleks kuchenny </t>
  </si>
  <si>
    <t>Dom do zabaw</t>
  </si>
  <si>
    <t>Toaletka z taboretem oraz wyposażeniem</t>
  </si>
  <si>
    <t xml:space="preserve">Lalka z butelką i smoczkiem </t>
  </si>
  <si>
    <t xml:space="preserve">Lalka z butelką i smoczkiem nie mniejsza niż 30 cm. </t>
  </si>
  <si>
    <t xml:space="preserve">Lalka </t>
  </si>
  <si>
    <t>Zestaw mała orkiesra</t>
  </si>
  <si>
    <t xml:space="preserve">Pacynki </t>
  </si>
  <si>
    <t>Sklepik z ladą z wyposażeniem</t>
  </si>
  <si>
    <t xml:space="preserve">Kosz na zakupy z drewna </t>
  </si>
  <si>
    <t xml:space="preserve">Waga drewniana </t>
  </si>
  <si>
    <t>Giętkie laleczki</t>
  </si>
  <si>
    <t>Nowoczesne gospodarstwo ekologiczne z energią słoneczną.</t>
  </si>
  <si>
    <t>Remiza strażacka wraz z wyposażeniem.</t>
  </si>
  <si>
    <t>Ruchome figurki</t>
  </si>
  <si>
    <t xml:space="preserve">Piszczące autka dla dzieci </t>
  </si>
  <si>
    <t>Auta z piszczącym przyciskiem. Materiał: drewno, lakierowane minimum w trzech różnych kolorach. Rozmiar ok 10 cm.</t>
  </si>
  <si>
    <t xml:space="preserve">Zestaw pojazdów budowlanych </t>
  </si>
  <si>
    <t>Zestaw maszyn rolniczych</t>
  </si>
  <si>
    <t>Zestaw pojazdów policyjnych.</t>
  </si>
  <si>
    <t>Łóżeczko dla lalek</t>
  </si>
  <si>
    <t>Kołyska dla lalek z koszykiem</t>
  </si>
  <si>
    <t>Drewniane płozy są przykręcone do koszyka. Kołyska nadaje się do lalek o długości max. 50 cm. Wewnątrz wyłożona tkaniną. W zestawie z dwuczęsciową pościelą.</t>
  </si>
  <si>
    <t xml:space="preserve">Zestaw ubranek dla lalek </t>
  </si>
  <si>
    <t xml:space="preserve">Ubranka dla lalek 34-46 cm. W zestawie : 1 płaszczyk dwustronny, 1 sukienka, 1 spodnie dżinsowe, 1 piżama dwuczęściowa, 3 pary skarpet, 3 ubranka wierzchnie. Materiał: bawełna, plusz. </t>
  </si>
  <si>
    <t xml:space="preserve">Wózek dla lalek </t>
  </si>
  <si>
    <t xml:space="preserve">Gondola spacerówka w jednym. Regulowane nachylenie oparcia i regulacja obszaru na nogi, składana osłona przeciwsłoneczna i przeciw deszczowa, rączka wózka z regulacją wysokości do max. 65 cm, nosidełko ok 23 x 43 cm, z poduszką, koszykiem na zakupy na dole, pas bezpieczeństwa. Materiał: metalowy stelaż, tworzywo sztuczne, wytrzymały pokrowiec wykonany w 100 %  z terylenu. Wym ok. szer. 36 x wys. 68 x gł. 65 cm. </t>
  </si>
  <si>
    <t xml:space="preserve">Miękka lalka do przytulania </t>
  </si>
  <si>
    <t xml:space="preserve">Zestaw klocków jeżyki </t>
  </si>
  <si>
    <t>Chusty szyfonowe  do ćwiczeń</t>
  </si>
  <si>
    <t>4 zestawy obrazów. Każdy zestaw minimum po  72 szt. Mają na celu doskonalenia artykulacji trudnych dla dzieci głosek: R;K,G,H; SZ,Ż,CZ,DŻ; Ś,Ź,Ć,DŹ; SZ,C,DZ.</t>
  </si>
  <si>
    <t>Radiomagnetofon z CD</t>
  </si>
  <si>
    <t xml:space="preserve">Zakup sprzętu audiowizualnego </t>
  </si>
  <si>
    <t xml:space="preserve">Telewizor </t>
  </si>
  <si>
    <t>Zakup sprzętu ICT</t>
  </si>
  <si>
    <t>Komputer z oprogramowaniem  Notebook</t>
  </si>
  <si>
    <t xml:space="preserve">Zakup sprzętu ICT </t>
  </si>
  <si>
    <t>Drukarka wielofunkcyjna laser kolor</t>
  </si>
  <si>
    <t xml:space="preserve">Technologia Laserowa
W czerni 600 x 600 dpi
W kolorze 1200 x 600 dpi
W czerni do 36 str/min
W kolorze do 34 str/min
Podajniki papieru na 300 arkuszy A4 + podajnik uniwersalny na 100 arkuszy
Odbiornik papieru na 250 arkuszy A4
Miesięczny cykl pracy 1500 - 5000 stron
Druk dwustronny Wbudowany (standard)
Język drukowania PCL 6 (XL3.0) i PCL5c, PostScript 3 (emulacja), SIDM (IBM-PPR, EPSON-FX), PDF Direct Print v1.7, XPS
Wbudowane czcionki 87 czcionek PCL i 136 czcionek PostScript; czcionki bitmatowe PCL. OCR-A/B; kod kreskowy USPS Zip
Interfejs Fast Ethernet 10/100 Mb/s
USB 2.0 Hi-Speed
Procesor 533 MHz
Pamięć Standardowa 256 MB, maksymalna 768 MB, Opcjonalna karta pamięci SDHC5 16 GB. Gwarancja minimum 24 miesiące.
</t>
  </si>
  <si>
    <t>Rzutnik multimedialny z uchwytem</t>
  </si>
  <si>
    <t>Ekran projekcyjny</t>
  </si>
  <si>
    <t>Zakup tablic interaktywnych wraz z oprogramowaniem</t>
  </si>
  <si>
    <t>Oprogramowanie do tablic interaktywnych</t>
  </si>
  <si>
    <t>Oprogramowanie do obsługi szkoły</t>
  </si>
  <si>
    <t xml:space="preserve">Wyposażenie </t>
  </si>
  <si>
    <t xml:space="preserve">Charakterystyka wybranych elementów systemu:
 prowadzenie księgi ewidencyjnej i księgi Ucznia;
 możliwość prowadzenia wewnętrznej rekrutacji;
 tworzenie i drukowanie niezbędnych dokumentów (legitymacje, zaświadczenia, zestawienia, raporty);
 możliwość tworzenia własnych szablonów wydruków, zaświadczeń;
 tworzenie rejestrów dokumentów, osób i zdarzeń;
 eksport danych do SIO, Hermes;
 import i eksport danych Uczniów z/do dowolnego systemu w formacie SOU (np. e-rekrutacji);
 współpraca z dowolnym systemem operacyjnym;
 narzędzie działające w technologii SaaS (oprogramowanie jako usługa).
</t>
  </si>
  <si>
    <t xml:space="preserve">Program jest przeznaczony do pracy z dziećmi w młodszym wieku przedszkolnym. Wspomaga on nauczyciela zarówno w prowadzeniu zajęć profilaktycznych ze wszystkimi wychowankami, jak i w pracy z maluchami o specjalnych potrzebach edukacyjnych. Zestaw zawiera ćwiczenia dedykowane na tablicę interaktywną oraz karty pracy. Uniwersalna tematyka i charakter zadań zapewniają zgodność z podstawą programową przedszkola. Pozwala na swobodne tworzenie scenariuszy zajęć, także przy wykorzystaniu własnych zasobów graficznych.Wszystkie ćwiczenia podzielono na 5 grup, stymulujących sprawności takie jak:percepcja słuchowa i umiejętności językowe, percepcja wzrokowa, motoryka mała, motoryka duża,
umiejętności matematyczne.
Zawartość: (wypunktowana zawartość produktu) 150 ćwiczeń dedykowanych na tablicę interaktywną 
28 filmów prezentujących ćwiczenia ruchowe , około 20 wierszyków , aplikacja nauczyciela 
kreator scenariuszy zajęć , przewodnik metodyczny ,ponad 80 kart pracy do wydruku
kreator dyplomów.                                                                                                                                                                       </t>
  </si>
  <si>
    <t xml:space="preserve">Ten dydaktyczny multimedialny program  jest zespołem gier nauczających oraz odpowiednich metod poznawczych, które są ukierunkowane w stronę przyswojenia i powtórzenia podstawowej wiedzy i umiejętności, niezbędnych do pomyślnego rozpoczęcia pierwszych lat szkolnych dziecka.
Akcja aplikacji jest osadzona w ogrodzie nieopodal domku sympatycznego pieska, który dla dzieci jest równocześnie przewodnikiem i przyjacielem a swoją bezpośredniością zdobędzie od razu serce każdego dziecka.
W pierwszej części ogrodu dziecko ma możliwość przyswoić sobie zdolność rozróżniania kolorów, kształtów, liczb, wielkości, kierunku oraz rozwiązywać proste zadania logiczne. W dalszych częściach ogrodu dziecko znajdzie gry, które są ukierunkowane na przećwiczenie poszczególnych tematycznych działów, jak i ich wzajemnej kombinacji i służą naprawdę do dokładnego sprawdzenia nabytych umiejętności. 
</t>
  </si>
  <si>
    <t xml:space="preserve">Zakup wyposażenia do utrzymania czystości  </t>
  </si>
  <si>
    <t>Odkurzacz</t>
  </si>
  <si>
    <t>Pralka automatzcyna</t>
  </si>
  <si>
    <t>Suszarka</t>
  </si>
  <si>
    <t xml:space="preserve">Zakup i montaż mebli do wyposażenia szatni </t>
  </si>
  <si>
    <t>Szafki na ubrania z drzwiczkami</t>
  </si>
  <si>
    <t>Meble i wyposażenie</t>
  </si>
  <si>
    <t>Wykładzina dywanowa</t>
  </si>
  <si>
    <t>Szatnia wykonana z płyty wiórowej w tonacji  klonu. Szatnia jest wyposażona w pięć modułów, wyposażone w półeczkę, miejsce na naklejenie znaczka oraz przegródki z haczykami na ubrania i worki. Półeczka na buty jest ażurowa, co ułatwia utrzymanie czystości w szatni. Szatnie muszą być uzupełnione kolorowymi drzwiczkami z płyty MDF. Kolory drzwiczek: żółty, zielony, pomarańczowy, czerwony i niebieski. Wymagany certyfikat zgodności.</t>
  </si>
  <si>
    <t xml:space="preserve">Meble </t>
  </si>
  <si>
    <t>1 szt.</t>
  </si>
  <si>
    <t>6.</t>
  </si>
  <si>
    <t>7.</t>
  </si>
  <si>
    <t>10.</t>
  </si>
  <si>
    <t>11.</t>
  </si>
  <si>
    <t>12.</t>
  </si>
  <si>
    <t>13.</t>
  </si>
  <si>
    <t>14.</t>
  </si>
  <si>
    <t>15.</t>
  </si>
  <si>
    <t>17.</t>
  </si>
  <si>
    <t>18.</t>
  </si>
  <si>
    <t>19.</t>
  </si>
  <si>
    <t>20.</t>
  </si>
  <si>
    <t>21.</t>
  </si>
  <si>
    <t>22.</t>
  </si>
  <si>
    <t>23.</t>
  </si>
  <si>
    <t>24.</t>
  </si>
  <si>
    <t>25.</t>
  </si>
  <si>
    <t>27.</t>
  </si>
  <si>
    <t>28.</t>
  </si>
  <si>
    <t>29.</t>
  </si>
  <si>
    <t>30.</t>
  </si>
  <si>
    <t>31.</t>
  </si>
  <si>
    <t>34.</t>
  </si>
  <si>
    <t>35.</t>
  </si>
  <si>
    <t>41.</t>
  </si>
  <si>
    <t>81.</t>
  </si>
  <si>
    <t>82.</t>
  </si>
  <si>
    <t>83.</t>
  </si>
  <si>
    <t>84.</t>
  </si>
  <si>
    <t>85.</t>
  </si>
  <si>
    <t>86.</t>
  </si>
  <si>
    <t>87.</t>
  </si>
  <si>
    <t>88.</t>
  </si>
  <si>
    <t>89.</t>
  </si>
  <si>
    <t>90.</t>
  </si>
  <si>
    <t>91.</t>
  </si>
  <si>
    <t>92.</t>
  </si>
  <si>
    <t>93.</t>
  </si>
  <si>
    <t>94.</t>
  </si>
  <si>
    <t>95.</t>
  </si>
  <si>
    <t>96.</t>
  </si>
  <si>
    <t>97.</t>
  </si>
  <si>
    <t>98.</t>
  </si>
  <si>
    <t>99.</t>
  </si>
  <si>
    <t>100.</t>
  </si>
  <si>
    <t>120.</t>
  </si>
  <si>
    <t>122.</t>
  </si>
  <si>
    <t>126.</t>
  </si>
  <si>
    <t>127.</t>
  </si>
  <si>
    <t>128.</t>
  </si>
  <si>
    <t>129.</t>
  </si>
  <si>
    <t>130.</t>
  </si>
  <si>
    <t>131.</t>
  </si>
  <si>
    <t>132.</t>
  </si>
  <si>
    <t>3 szt</t>
  </si>
  <si>
    <t>4 szt.</t>
  </si>
  <si>
    <t>16 szt.</t>
  </si>
  <si>
    <t>12 szt.</t>
  </si>
  <si>
    <t xml:space="preserve">Bibuła, mix kolorów. Wym 200x50 cm. </t>
  </si>
  <si>
    <t xml:space="preserve"> 60szt.</t>
  </si>
  <si>
    <t xml:space="preserve">Przezroczysta, wytrzymała taśma biurowa, wym. 18mm x 30m, </t>
  </si>
  <si>
    <t xml:space="preserve">Klej w sztyfcie do kartonu do papieru, do tkaniny. 9 g. </t>
  </si>
  <si>
    <t>50 szt.</t>
  </si>
  <si>
    <t xml:space="preserve"> Zestaw arkuszy 10 szt o formacie A4. </t>
  </si>
  <si>
    <t>30 szt.</t>
  </si>
  <si>
    <t xml:space="preserve">Brystol kolorowy A3, 100 arkuszy, 10 kolorów, gramatura 200 g /m2. </t>
  </si>
  <si>
    <t xml:space="preserve">Brystol biały A4, 100 arkuszy, gramatura 200 g /m2. </t>
  </si>
  <si>
    <t>10 arkuszy o formacie A4.</t>
  </si>
  <si>
    <t xml:space="preserve">10 arkuszy w 10 kolorach. Format arkusza A4. </t>
  </si>
  <si>
    <t xml:space="preserve">400 arkuszy, 8 kolorów, gramatura 80g/m2. </t>
  </si>
  <si>
    <t xml:space="preserve">Format A3, 20 arkuszy. </t>
  </si>
  <si>
    <t>12 kolorów</t>
  </si>
  <si>
    <t xml:space="preserve">12 kolorów w pudełku kartonowym wym. ok. dł. 8 cm średnica 0,7 cm. </t>
  </si>
  <si>
    <t>60 szt.</t>
  </si>
  <si>
    <t>10 szt.</t>
  </si>
  <si>
    <t xml:space="preserve">Opakowanie nie mniej niż 0,52 kg, kolor cielisty. </t>
  </si>
  <si>
    <t>2 szt.</t>
  </si>
  <si>
    <t xml:space="preserve">Farby  w  różnych  podstawowych kolorach. Pojemnośc butelki 750 ml. </t>
  </si>
  <si>
    <t xml:space="preserve">12 częściowy komplet, grubość wkładu minimum 6mm. </t>
  </si>
  <si>
    <r>
      <t xml:space="preserve">Kulki styropianowe małe ok. </t>
    </r>
    <r>
      <rPr>
        <sz val="10"/>
        <rFont val="Symbol"/>
        <family val="1"/>
        <charset val="2"/>
      </rPr>
      <t>Æ</t>
    </r>
    <r>
      <rPr>
        <sz val="10"/>
        <rFont val="Arial"/>
        <family val="2"/>
        <charset val="238"/>
      </rPr>
      <t xml:space="preserve">  5 cm.</t>
    </r>
  </si>
  <si>
    <t>100 szt.</t>
  </si>
  <si>
    <t>Opakowanie 12 kolorów.</t>
  </si>
  <si>
    <t xml:space="preserve">Wymiary wycinanego elementu minimum 15 mm, różne wzory w komplecie.  </t>
  </si>
  <si>
    <t xml:space="preserve">Zestaw minimum 6 sztuk plastikowych szablonów przedstawiających zwierzęta leśne, owoce, dinozaury, samochody umożliwiających dziecku uzyskanie różnorodnych obrazów poprzez odrysowywanie, malowanie czy wycinanie. Minimalny wymiar pojedyńczego szablonu 15 x 22 cm. </t>
  </si>
  <si>
    <t xml:space="preserve">Waga szalkowa. W zestawie 5 odważników. Wym. Minimum: 28x11x12 </t>
  </si>
  <si>
    <t xml:space="preserve"> 2 szt.</t>
  </si>
  <si>
    <t>3 szt.</t>
  </si>
  <si>
    <t xml:space="preserve">Słomki, dmuchajki wydające odgłosy ptaków. Zestaw zawierający nie mniej niż 50 słomek. </t>
  </si>
  <si>
    <t xml:space="preserve"> 1 szt</t>
  </si>
  <si>
    <t xml:space="preserve">1 szt </t>
  </si>
  <si>
    <t>6 szt</t>
  </si>
  <si>
    <t>56 szt.</t>
  </si>
  <si>
    <t>Zestaw puzzli wzmacnianych  od 24 do 54 szt.  O różnej tematyce  np. bajkowej, zwierzęta itp.</t>
  </si>
  <si>
    <t>6 szt.</t>
  </si>
  <si>
    <t xml:space="preserve">1 szt. </t>
  </si>
  <si>
    <t>Przeznaczone m.in.  do ćwiczeń wzmacniających mięśnie stopy. W komplecie znajduje się nie mniej niż  28 sztuk chust. Różne kolory, wym. ok: 50 cm x 50 cm.</t>
  </si>
  <si>
    <t>2.</t>
  </si>
  <si>
    <t>Razem:</t>
  </si>
  <si>
    <t>Przedszkole w szkole - Gmina Jaśliska; Gmina Jaśliska 38-485 Jaśliska 171,</t>
  </si>
  <si>
    <t>Cena jednostkowa netto [zł]</t>
  </si>
  <si>
    <t xml:space="preserve">Wartość netto [zł] </t>
  </si>
  <si>
    <t xml:space="preserve">Wartość brutto [zł] </t>
  </si>
  <si>
    <t>Podatek VAT [%]</t>
  </si>
  <si>
    <t>Podatek VAT od ceny jednostkowej [zł]</t>
  </si>
  <si>
    <t>1 kpl.</t>
  </si>
  <si>
    <t xml:space="preserve">Zabezpieczenia gniazd elektrycznych chronią przed włożeniem do nich palca lub przedmiotów, pasujące do gniazd z uziemieniem i bez uziemienia. Wyposażone w łatwy montaż i demontaż za pomocą dołączonego kluczyka. </t>
  </si>
  <si>
    <t xml:space="preserve">Miękkie wyposażenie narożników wykonane z pianki o wym. 4cm x 4cm wys. 2 cm ( wym. całkowite są o ok. 1 cm większe). Cechy główne produktu: chroni przed niebezpiecznymi urazami głowy, zapewnia optymalną ochronę narozników stołów i innych mebli, nakładki samoprzylepne.                                                                                                                                                                  </t>
  </si>
  <si>
    <t>Wisząca szafka metalowa z jednymi drzwiami i z uchwytem oraz zatrzaskiem magnetycznym. Wewnątrz dwie półki wykonane ze szkła/ Szafka o wym. 50x40x25 cm waga ok 9 kg.</t>
  </si>
  <si>
    <t>Posiadające zmywalny atrament. Opakowanie 8 kolorów, dł. ok 14,3 cm, srednica końcówki 0,01 cm.</t>
  </si>
  <si>
    <t xml:space="preserve">Farby w podstawowych kolorach. Łatwo rozpuszczające się i dobrze kryjące. Farby na bazie wody, łatwo zmywające się z rąk i ubrania. Pojemnośc butelki 1000 ml. </t>
  </si>
  <si>
    <t xml:space="preserve">Pędzle w różnych rozmiarach z naturalnym włosiem, 12 szt. ( 6 szt. pędzli o okrągłych końcówkach i 6 szt. o płaskich końcówkach). </t>
  </si>
  <si>
    <t xml:space="preserve">A4 - 10 arkuszy. </t>
  </si>
  <si>
    <t>Zestaw składający się z 2 nieimpregnowanych poduszek do stemplowania w metalowej obudowie i 2 farb stemplujących ( czerwona i czarna) w 25 ml buteleczkach z dozownikiem.</t>
  </si>
  <si>
    <t>32 twarde, dwustronne tablice o wymiarach nie mniejszych niż 12 cm x 16,5 cm, 
1 dwustronna tablica z alfabetem o wymiarach  nie mniejszych niż 24,5 x 16,5 cm</t>
  </si>
  <si>
    <t>W zestawie nie mniej niż 583 kartoniki z drukowanymi małymi i dużymi literami, cyframi od 0-9, znakami interpunkcyjnymi, oraz ze znakami działań matematycznych  Wys. nie mniejsza niż 10 cm.</t>
  </si>
  <si>
    <t>W zestawie: tablica magnetyczna o wym. nie mniejszych niż 70x50 cm, ilustracje z porami roku, nie mniej niż 16 ilustracji puzzli z których można utwożyć każdy krajobraz klimatyczny, 31 kartoników ( cyfry od 1 do 31) nie mniej niż 17 kartoników do ułożenia roku.</t>
  </si>
  <si>
    <t>10 plansz przyrodniczych o zwierzętach świata. Wym. nie mniejsze niż 100x70cm</t>
  </si>
  <si>
    <t>Ścienna mapa polityczna świata dla dzieci. Laminowana ze sznurkiem do zawieszenia. Wym. nie mniejsze niż 130x100 cm</t>
  </si>
  <si>
    <t>Ścienna mapa polski dla dzieci. Laminowana ze sznurkiem do zawieszenia. Wym. nie mniejsze niż 130x100 cm</t>
  </si>
  <si>
    <t>Mapa wykonana z filcowego dywanika o antypoślizgowym spodzie ok 30 elementów.
Wym. maty po złożeniu ok: 100 x 70 cm.</t>
  </si>
  <si>
    <t>Składa się z minimum 36 drewnianych klocków.  Klocki nie mniejsze niż 20x43 cm.</t>
  </si>
  <si>
    <t xml:space="preserve">Wykonane z drewna kształty do losowania i do dopasowania.  Wym. podkładek nie mniejsze niż 8x8, podstawki o wym.  nie mniejszych niż 4,5 x 6,5 x 0,9 cm. </t>
  </si>
  <si>
    <t xml:space="preserve">Liczydło i tablica magnetyczna w jednym. Z jednej strony znajduje się 10 rzędów korali (po 5 w każdym kolorze) zaś z drugiej tablica magnetyczna sucho ścieralna wym. nie mniejsze niż 110 x 134 cm. </t>
  </si>
  <si>
    <t>Układanka z kartami zadań. Karty z przezroczystego tworzywa oraz drewniane elementy z magnesem.</t>
  </si>
  <si>
    <t>Zestaw posiada co najmniej 28 form magnetycznych i wzór do układania. Przy pomocy nóżek tablice można ustawić w pionie lub poziomie. Nie mniejsza niż 37 x 35 cm.</t>
  </si>
  <si>
    <t>Zestaw pieniędzy edukacyjnych PLN i EURO.</t>
  </si>
  <si>
    <t>Zestaw składa się z dwóch części 1 i 2.</t>
  </si>
  <si>
    <t>Poradnik origami.</t>
  </si>
  <si>
    <t>Kolorowe woreczki z grochem.</t>
  </si>
  <si>
    <t>Piłka skacząca z uszami  śr. 55 cm.</t>
  </si>
  <si>
    <t>Piłka skacząca z uszami  śr. 45 cm.</t>
  </si>
  <si>
    <t>Walizka, kuferek, zawiera wiele rzeczy, których używa lekarz. Co najmniej 10 części. Materiał: tworzywo sztuczne.</t>
  </si>
  <si>
    <t>Śr. 80 cm.</t>
  </si>
  <si>
    <t xml:space="preserve">Śr. 70 cm.  </t>
  </si>
  <si>
    <t>Śr. 60 cm.</t>
  </si>
  <si>
    <t>Kompleks kuchennny  ze sklejki z kuchennką, szufladkami, piekarnikiem, półeczkami. Ze sklejki drewnianej. Wym. nie mniejsze niż wys. 140 cm, szer. 120 gł. 39 cm. Wraz z wyposażeniem talerzyki, filiżanki, kubki, czajnik, dzbanek itp.</t>
  </si>
  <si>
    <t>Wersja duża z drewna trzy poziomy z wyposażeniem (salon, łazienka, sypialnia, kuchnia) Wym.nie mniejsze niż wys.87, szer. 35, dł. 65.</t>
  </si>
  <si>
    <t>Lalka mini new born baby  wys. nie mniejsza niż 30 cm.</t>
  </si>
  <si>
    <t>W zestawie min. 28 instrumentów. Ok. 4 trójkąty z pałeczkami, 1 dzwonek, 1 dzwoneczek, 2 pary drewnianych klawesów, 1 drewniany tonblok, 1 tonblok 2-tonowy, 1 tomblok guiro, 1 parę drewnianych grzechotek, 2 pary talerzy w dwóch rozmiarach, 2 jajka grzechotki, 1 drewniany tamburyn, 1 bębenek, 2 dzwonki na rękę lub nogę. Zestaw razem z torbą na suwak. Wym. nie mniejsze niż 48 x 7 x 39 cm.</t>
  </si>
  <si>
    <t>Sklepik wykonany z drewna z wieloma półkami i dużymi ladami. Daje możliwość wspólnej zabawy wielu dzieciom. Wym. nie mniejsze niż wys.155 x szer.120 x gł.105 cm. Skrzyneczki z warzywami z owocami a także wszelkiego rodzaju imitacje artykułów spożywczych.</t>
  </si>
  <si>
    <t xml:space="preserve">Koszyk na zakupy z drewna na kółkach, z dużym koszem i miejscem pod koszem na dodatkowe zakupy, albo torbę. Materiał: twarde drewno. </t>
  </si>
  <si>
    <t xml:space="preserve">Zawartość zestawu: 1 szef, 3 strażaków, 2 siekiery, 2 radiostacje, 1 gaśnica, 1 aparat tlenowy, 1 tuba głośnikowa. Wym. Strażak ok 14 cm. </t>
  </si>
  <si>
    <t>Wszystkie elementy są naturalnie lakierowane, łatwo składane, na dachu jest solar pobierający energię słoneczną. Materiał: prawdziwe drewno. Minimum 8 mm grubości. Wym. dla porównania: element z drzwiami i oknami dł. 45 x wys. 23cm. Gospodarstwo minimum 35 częściowe ( narzedzia rolnicze, zwierzęta, postacie ludzi itp.)</t>
  </si>
  <si>
    <t>W skład zestawu wchodzi nie mniej niż: 1 posterunek straży pożarnej, 1 łóżko piętrowe, 1 konsola obsługowa, 1 krzesło obrotowe, 4 szafki, 1 stół okrągły, 2 krzesła, 1 regał, 1 antena paraboliczna. Materiał: drewno. Wym. nie mniejsze niż 29x57x56 cm.</t>
  </si>
  <si>
    <t>Zestaw pojazdów budowlanych. Samochód ciężarowy, koparka, ładowarka szuflowa, betoniarka, transporter odpadów wtórnych. Wym.ok. od 6 do 15 cm. Materiał: metal + tworzywo sztuczne.</t>
  </si>
  <si>
    <t>Kombajn, traktor z ładowarką czołową, traktor z przyczepą 2-osiową. Wym. ok. od 6 do 15 cm. Materiał: metal + tworzywo sztuczne.</t>
  </si>
  <si>
    <t>Samochód policyjny, bus policyjny, helikopter. Wym. ok. od 6 do 15 cm. Materiał: metal + tworzywo sztuczne.</t>
  </si>
  <si>
    <t>Łóżeczko dla lalek. Materiał: lite drewno bukowe. Wym. ok dł. 62 x szer. 34 x wys. 45 cm. wraz z pościelą dla lalek.</t>
  </si>
  <si>
    <t>Oczy lalki są ruchome. Wielkość ok 36 cm.  Braciszek i siostrzyczka.</t>
  </si>
  <si>
    <t xml:space="preserve">Materiał: wysokiej jakości tworzywo sztuczne, które łatwo się przyczepia i bardzo dobrze trzyma. Nie mniej niż 150 części. </t>
  </si>
  <si>
    <t xml:space="preserve">Radiomagnetofon  z radiem cyfrowym z obsługą fal AM i FM oraz pamięcia ok 30 stacji. Pozwala na odtwarzanie kaset magnetofonowych oraz płyt CD-R, CD-RW, MP3 i formatu CDDA. Wyposażony w wyświetlacz LCD. Przewód zasilający. Dwa głosniki. System fonii stereo. Głośnik stereofoniczny pełnozakresowy, średnica głośnika minimum 80 mm. Wejście USB. Wejście słuchawkowe. Wejście audio. Moc (W) minimum 3.4. Minimum 24 miesiące gwarancji. </t>
  </si>
  <si>
    <t>Model ekranu  200x150 STANDARD ELECTRIC
Rodzaj ekranu  Ekran podwieszany, rozwijany elektrycznie
Domyślny format obrazu 4:3, 16:9
Powierzchnia wizyjna 200 x 150 cm
Powierzchnia całkowita 208 x 160 cm
Rodzaj powierzchni Matt White
Współczynnik odbicia  1,0 G
Kąt widzenia 150 stopni
Dostosowanie formatu obrazu Regulacja płynna, przy rozwijaniu z kasety ekran
można zatrzymać w dowolnej pozycji
Silnik
Sterowanie Sterownik przyścienny z lewej strony + pilot
Typ pilota Pilot radiowy - zasięg 100 m
Obramowanie Wysokość pasa rozbiegowego na górze: 10 cm, czarne ramki 4 cm ze wszystkich stron
Kolor obudowy: biały
Wym. obudowy szerokość 8cm, wysokość 9cm, długość 232 cm</t>
  </si>
  <si>
    <t>Drewniane stemple z uchwytami i różnymi wzorami. Minimalna wysokość stempla 6 cm.</t>
  </si>
  <si>
    <t>Gra planszowa do nauki nazw dni tygodnia oraz ogólnej orientacji w czasie, przyswajając sobie zwroty podawane na kartkach. Plansza o wym. nie mniejszych niż 33 x 26 cm. Zawartość zestawu: plansza,  nie mniej niż 4 pionki, kostka do gry, nie mniej niż 60 kart, puzle do układania, instrukcja gry. Wym. nie mniejsze niż 16x21 cm.</t>
  </si>
  <si>
    <t>Gra planszowa do nauki  nazw i kolejności miesięcy oraz ich związku z następującymi po sobie porami roku. Plansza o wym. nie mniejszych niż 33 x 26 cm. Zawartość zestawu: plansza, nie mniej niż 4 pionki, kostka do gry, instrukcja gry, nie mniej niż 60 kart, puzle do układania.  Wym. nie mniejsze niż 15x11 cm.</t>
  </si>
  <si>
    <t>Plansza dla dzieci.Wym. nie mniejsze niż 100x70cm.</t>
  </si>
  <si>
    <t>Minimum dwa zestawy po co najmniej 7 drewnianych klocków w woreczku. Co najmniej 15 kart ze wzorami. Należy uzupełnić wzory na obrazkach przy pomocy drewnianych klocków</t>
  </si>
  <si>
    <t>Zestaw zawiera 40 sztuk. Kiedy dmuchniesz w fajeczkę piłka zaczyna się unosić. Materiał: tworzywo sztuczne.</t>
  </si>
  <si>
    <t>Wykonane z bardzo sprężystej gumy  śr. 20 cm. Kolory: niebieski, czerwony, fioletowy, zielony, żółty, pomarańczowy.</t>
  </si>
  <si>
    <t>Waga drewniana ze zdejmowanymi szalkami z metalu. Wym. nie mniejsza niż. szer. 26 x wys. 23 x gł. 8 cm.</t>
  </si>
  <si>
    <t>Giętkie laleczki rodzina.  8 giętkich figur. Wielkość 9 - 14 cm.</t>
  </si>
  <si>
    <t xml:space="preserve">Gaśnica wyposażona w zawór odcinający za wskaźnikiem ciśnienia, który ułatwia kontrole gaśnicy, konstrukcja zaworu powinna umożliwiać czasowe przerwanie gaszenia, zbiornik gaśnicy nie podlegający kontrolnym badaniom UDT. Gaśnica powinna posiadać możliwość wielokrotnego napełniania oraz spełniać wymagania normy europejskiej EN 3 oraz Dyrektywy Bezpieczeństwa PED 97/23/EC. Dane techniczne: skuteczność gaszenia - 21A 113 BC, masa środka gaśniczego - 4kg, czas działania - 12 s. Zakres temperatur stosowania: -30 oC / +60 oC. Maks. napięcie gaszonego urządzenia 1000V.
                                                                                                                                                  </t>
  </si>
  <si>
    <t xml:space="preserve">Komplet ośmiu oznaczeń wykonanych z samoprzylepnej folii fotoluminescencyjnej. Znak wg. PN 97/ N- 01256/ 02. Wym 15 cm x 30 cm.  Kierunek do wyjścia drogi ewakuacyjnej - 1 szt.; Kierunek do wyjścia drogi ewakuacyjnej - 2 szt.; Kierunek do wyjścia drogi ewakuacyjnej schodami w dół - 1 szt., Kierunek do wyjścia drogi ewakuacyjnej schodami w dół - 2szt.; Kierunek do wyjścia drogi ewakuacyjnej schodami w górę - 1 szt., Kierunek do wyjścia drogi ewakuacyjnej schodami w górę 2  szt.; Kierunek drogi ewakuacyjnej - strzałka 1 szt.;  Wyjście ewakuacyjne - napis 1 szt.                                                                                                                               </t>
  </si>
  <si>
    <t xml:space="preserve">Wyposażenie apteczki: opatrunek indywidualny - 1 szt., opaska dz. 4 x 5 - 4 szt., opaska dz. 4 x 10 - 4 szt., opaska 4 x 15 - 1 szt, chusta trójkątna - 2 szt., wata 50g - 1 op., plaster z gazą 1m x 6cm, kompres 5 x 5 - 1 szt., kompres 7 x 7 - 1 szt., kompres 9 x 9 - 1 szt., nożyczki - 1 szt., rękawice gumowe - 4 szt., ustnik do sztucznego oddychania - 1 szt., koc termoizolacyjny - 1 szt., opaska elastyczna - 1 szt., poloplast - 1 szt., zestaw do płukania oka, gaza opatrunkowa, instrukcja pierwszej pomocy. </t>
  </si>
  <si>
    <t xml:space="preserve">Skrzynka metalowa ze zbijakiem na klucz ewakuacyjny wykonana z metalu pokrytego czerwonym lakierem proszkowym, wisząca. Wyposażona w zamek cylindryczny. W komplecie dwa klucze oraz zestaw montażowy wym. 15x12x4 cm.
 </t>
  </si>
  <si>
    <t xml:space="preserve">Zabezpieczenie grzejników zabudową, w celu uniknięcia oparzenia oraz urazów głowy </t>
  </si>
  <si>
    <t>8szt.</t>
  </si>
  <si>
    <t>Wykonanie zabezpieczeń grzejników wraz z montażem</t>
  </si>
  <si>
    <t>133.</t>
  </si>
  <si>
    <t>30 kpl.</t>
  </si>
  <si>
    <t>20 kpl.</t>
  </si>
  <si>
    <t xml:space="preserve"> 20 kpl.</t>
  </si>
  <si>
    <t xml:space="preserve"> 30 kpl.</t>
  </si>
  <si>
    <t xml:space="preserve">20 kpl. </t>
  </si>
  <si>
    <t>10 kpl.</t>
  </si>
  <si>
    <t>50 kpl.</t>
  </si>
  <si>
    <t>2 kpl.</t>
  </si>
  <si>
    <t xml:space="preserve">1 kpl. </t>
  </si>
  <si>
    <t>ZAŁĄCZNIK NR 6 - Formularz cenowy</t>
  </si>
  <si>
    <t xml:space="preserve">Opis </t>
  </si>
  <si>
    <t>Dostosowanie pomieszczeń</t>
  </si>
  <si>
    <t>Dostosowanie toalet</t>
  </si>
  <si>
    <t>134.</t>
  </si>
  <si>
    <t>135.</t>
  </si>
  <si>
    <t>136.</t>
  </si>
  <si>
    <t>137.</t>
  </si>
  <si>
    <t>138.</t>
  </si>
  <si>
    <t>Bidet</t>
  </si>
  <si>
    <t>Umywalka</t>
  </si>
  <si>
    <t>Nakładka na sedes</t>
  </si>
  <si>
    <t>Podesty do toalet i umywalek</t>
  </si>
  <si>
    <t>Suszarka do rąk</t>
  </si>
  <si>
    <t>Nakładka na sedes dla dziecka zakończona gumowymi końcówkami o wym. min.  30/38/14 cm. Kolory: 2 szt. różowa i 2 szt. niebieska</t>
  </si>
  <si>
    <t>Podest dziecięcy zakończony gumowymi antypoślizgami min. wym. 42 x 30 x 14 cm. Antypoślizgowa powierzchnia.</t>
  </si>
  <si>
    <t xml:space="preserve">Bidet z baterią i syfonem. biały, z ceramiczną głowicą z możliwością ograniczenia maksymalnej temperatury i wypływu wody. Bateria bidetowa bez korka automatycznego. Otwór pod baterię. Kulowy regulator strumienia wody. Elastyczne wężyki. Zamontowanie bidetu polega na podłączaniu ciepłej i zimnej wody znajdującej się 1,20 m oraz wykonanie odpływu od montowanego bidetu. Należy wykuć istniejące płytki ścienne 0,2 x 0,25 m (pow. 1,0 m2) w celu podłaczenia ciepłej wody. Należy wykuć płytki podłogowe 0,3 x 0,3 m (pow. 1,0 m2) w celu wykonania odpływu. Wykute powierzchnie należy uzupełnić nowymi płytkami.                                                                                                                                                                                                                                                                                                                                                                                                                                                                                                               </t>
  </si>
  <si>
    <t xml:space="preserve">Umywalka biała z otworem i przelewem. Mocowana na śrubach (śruby w zestawie). W komplecie syfon oraz bateria umywalkowa. Wymiary min.: szerokość: 500 mm, głębokość: 400 mm. Zamontowanie umywalki polega na podłączaniu ciepłej i zimnej wody znajdującej się 1,20 m oraz wykonanie odpływu od montowanej umywalki. Należy wykuć istniejące płytki ścienne 0,2 x 0,25 m (pow. 1,0 m2) w celu podłaczenia ciepłej wody. Należy wykuć płytki podłogowe 0,3 x 0,3 m (pow. 1,0 m2) w celu wykonania odpływu. Wykute powierzchnie należy uzupełnić nowymi płytkami. </t>
  </si>
  <si>
    <t>Magiczna gra na spostrzegawczość dla czterech graczy. Roztargniona czarownica.</t>
  </si>
  <si>
    <t>Gra polega na łowieniu na haczyk i zbieraniu do koszyka rybek i innych morskich stworzeń. Kształtuje koordynację ruchowo wzrokową. Ćwiczy cierpliwość. Uczy nazywania i rozpoznawania morskich stworów. Wym. nie mniejsze niż 31 x 23 x 4 cm.</t>
  </si>
  <si>
    <t>1kpl.</t>
  </si>
  <si>
    <t>Zestaw  tęczowych wstążek gimnastycznych o dł. 2 m, dł. rączki 40 cm. Przeznaczone do ćwiczeń gimnastycznych i rytmicznych.  W komplecie znajduje się nie mniej niż  28 sztuk chust.</t>
  </si>
  <si>
    <t xml:space="preserve">Toaletka z taboretem i wyposażeniem. Wym. toaletki  nie mniejsze niż wys. 100 cm x szer.70 x dł. 36 cm. </t>
  </si>
  <si>
    <t>Plansza edukacyjna przedstawiająca ekosystem pól i łąk, jeziora. Wym. nie mniejsze niż 70 x 100 cm.</t>
  </si>
  <si>
    <t>Zestaw 2000 ruchomych oczu różnej wielkości.</t>
  </si>
  <si>
    <t>Siła ssania: 220 W
Ciśnienie powietrza: 22 kPa
Maksymalna moc silnika: 1400 W
Ilość stopni filtracji: 5
Automatycznie zwijany kabel
Uchwyt do przenoszenia
Pozycja przechowywania: Pionowo lub poziomo
Długość kabla: 5000 mm
Zasięg działania: 8 m
Wyposażenie: Szczotka uniwersalna + 3 dodatkowe końcówki
Wymiary urządzenia (sz x w x g): 34 × 22,5 × 25 cm
Masa urządzenia: 4,5 kg
Waga brutto: 5,5 kg</t>
  </si>
  <si>
    <t xml:space="preserve">Gwarancja co najmniej 24 miesiące. Wirowanie: prędkość co najmniej [obr/min]1400 regulacja.
Pralka automatyczna ładowana od frontu o głębokości 60 cm, pojemności wsadu 7 kg, z funkcją opóźnionego startu. Wyświetlacz LED, Diagnostyka serwisowa, Sygnał dźwiękowy, Ustawienie temperatury, Wirowanie interwałowe, Automatyczne rozpoznanie wagi bielizny.Zabezpieczenie przed dziećmi, Waga netto [kg]: 74, 3-częściowy dozownik na detergenty, Regulowane nóżki, Średnica drzwi [cm]: 34, Podłączenie do zimnej wody.
</t>
  </si>
  <si>
    <t>5 zestawów tektur ozdobnych szt. 1; 6 zestawów papierów dekoracyjnych szt. 1; aluminowa okrągła folia do składania szt 1; tempery 500ml - 6 kolorów 1 szt; papier rysunkowy biały A4 szt. 1; blok techniczny biały A 4 szt.1; blok techniczny biały A3 szt. 1; blok techniczny kolorowy A4 szt.1; tektura falista brązowa szt. 1; bibuła karbowana 10 kolorów szt.1; bibuła karbowana teczowa szt. 1; paski dekoracyjne 50x4 cm ( cztery komplety) szt.1 plastelina w laseczkach 2,3 kg -12 kolorów szt.1; karbownica 8cm szt.1; klej z dozownikiem i patyczki do kleju szt. 1, nożyczki szkolne szt. 25, dziurkacz ozdobny szt. 2 wytłaczanka ozdobna szt. 2 . 25 szt fartuszki, z materiału dobrze piorącego się.</t>
  </si>
  <si>
    <t>W zestawie: 1512 szt. kolorowych spinek, karty ze wzorami (17 wzorów), 3 duże grzebienie ze stojakiem i górną listwą.</t>
  </si>
  <si>
    <t>Mozaika</t>
  </si>
  <si>
    <t>Model ekranu 180x135 
Rodzaj ekranu  Ekran podwieszany, rozwijany elektrycznie
Domyślny format obrazu 4:3, 16:9
Powierzchnia wizyjna 160 x 120 cm
Powierzchnia całkowita 168 x 130 cm
Rodzaj powierzchni Matt White
Współczynnik odbicia  1,0 G
Kąt widzenia 150 stopni
Dostosowanie formatu obrazu Regulacja płynna, przy rozwijaniu z kasety ekran
można zatrzymać w dowolnej pozycji
Silnik.Sterowanie Sterownik przyścienny z lewej strony + pilot
Typ pilota Pilot radiowy - zasięg 100 m
Wym. min. obudowy szerokość 8cm, wysokość 9cm, długość 187 cm</t>
  </si>
  <si>
    <t>139.</t>
  </si>
  <si>
    <t>Ekran 40 cali / 102 cm, 16:9; Rozdzielczość Full HD; 1920 x 1080; Technologia 3D aktywna (migawkowa); Tuner DVB-T (MPEG-4) - cyfrowy naziemny, DVB-C - cyfrowy kablowy, analogowy; Technologia odświeżania Clear Motion Rate 400 Hz; Kontrast dynamiczny Mega; Funkcje poprawy obrazu 3D HyperReal Engine, Wide Color Enhancer Plus, czujnik oświetlenia zewnętrznego, Digital Noise Filter, Clean View, Tryb Filmowy, Tryb Piłkarski, Tryb Gra; System dźwięku przestrzennego SRS DTS Studio Sound; Moc głośników 2 x 10 W; Regulacja tonów wysokich / niskich; Korektor dźwięku; Funkcje dodatkowe dźwięku 3D Sound, AVL, Dolby; MS10, DTS Premium Audio 5.1; Funkcje sieciowe i multimedialne; Smart TV; Wi-Fi; DLNA; HbbTV; Przeglądarka internetowa; Nagrywanie na USB; Komunikacja dodatkowa Wi-Fi Direct; Funkcje Smart TV Smart Hub 2014, Skype ready - opcjonalna kamera, Samsung Smart View 2.0, panel Gry, panel Samsung Apps, panel Warto obejrzeć, panel Filmy i Seriale, panel Multimedia; Aplikacje Smart TV Facebook, Twitter, YouTube; Informacje dodatkowe: Menu w języku polskim; Telegazeta; Funkcje dodatkowe procesor 4-rdzeniowy, sterowanie głosem, zgodność z technologią 3D Samsung, konwersja obrazu 2D na 3D, USB - zdjęcia, muzyka, film, PIP - obraz w obrazie (1 tuner), Digital EPG, PVR - nagrywanie USB, TimeShift, możliwość aktualizacji oprogramowania, możliowść sterowanie za pomocą smartfona i tabletu, możliowść sterowanie za pomocą klawiatury i myszki USB, ConnectShare Movie, Anynet+, BD Wise Plus, AllShare, Screen Mirroring
Informacje dodatkowe HDMI 1.4 ustawienie auto 3D i obsługa ARC, technologia parowania Easy Pin, wbudowane łącze Bluetooth HID, obsługa USB HID; Liczba złączy HDMI 4; Liczba złączy USB 3; Liczba złączy EURO 1; Złącze Ethernet (LAN) tak; Wejście komponentowe; Cyfrowe wyjście optyczne; Złącze CI (Common Interface); Wyjście słuchawkowe; Parametry fizyczne; Seria Samsung Seria 6; Wzornictwo ToC; Kolor obudowy czarno-srebrny; Wymiary z podstawą (szer. x wys.x gł.) 91,7 x 59,8 x 26,7 cm
Wymiary min. bez podstawy (szer. x wys.x gł.) 91,7 x 53,5 x 4,9 cm; Waga min. z podstawą / bez podstawy 9,4 kg / 8,2 kg; Klasa energetyczna A+; Pobór mocy (tryb włączenia) 51 W; Roczne zużycie energii 71 kWh; Pobór mocy (tryb czuwania) 0,3 W; Pobór mocy (max) 115 W; Przekątna ekranu 40 cali / 102 cm; Rozdzielczość 1920 x 1080; Zasilanie 220 - 240 V 50/60 Hz 
Wyposażenie i akcesoria: pilot + baterie, uchwyt do zawieszania, instrukcja obsługi w języku polskim, karta gwarancyjna minimum na 24 miesiące.</t>
  </si>
  <si>
    <t>Drukarka wielofunkcyjna laser czarna</t>
  </si>
  <si>
    <t xml:space="preserve">Technologia Laserowa
W czerni 1200 x 1200 dpi
W czerni do 42 str/min
Podajniki papieru na 600 arkuszy A4
Odbiornik papieru na 250 arkuszy A4
Druk dwustronny Wbudowany (standard)
Język drukowania PostScript v3, HP PCL 5c, HP PCL 5e 
Wbudowane czcionki 87 czcionek PCL i 136 czcionek PostScript; czcionki bitmatowe PCL. OCR-A/B; kod kreskowy USPS Zip
Interfejs Fast Ethernet 10/100 Mb/s
USB 2.0
Procesor 540 MHz
Pamięć Standardowa 128 MB, maksymalna 640 MB, Gwarancja minimum 24 miesiące.
</t>
  </si>
  <si>
    <t xml:space="preserve">Załączone wyposażenie  Pilot, Kabel VGA, Kabel zasilający, Baterie do pilota, Osłona na obiektyw
Rozdzielczość optyczna  800 x 600; Rozdzielczość maksymalna  1600 x 1200; Kontrast  13000:1; Jasność ANSI [lumen]  3000; Proporcje obrazu  4:3; Przekątna ekranu - min. [m]  0.91; Przekątna ekranu - maks. [m]  7.62; System NTSC/PAL/SECAM; Wbudowane głośniki; Moc głośników [W]  2; Wbudowany 1 głośnik; Konfiguracja  Menu wyświetlane na ekranie (OSD); Funkcje obrazu: Ukrywanie obrazu; Korekcja zniekształceń Keystone  W pionie +/- 40 stopni; Zastosowane technologie  OSD
Tryby obrazu: Dynamiczny; Prezentacji; sRGB; Kinowy; 3D; Użytkownika 1; Użytkownika 2, Tryb SmartEco
Technologia obrazu  DLP; HDTV  720p, 1080i, 1080p; Moc lampy [W]  190; Zastosowane technologie  DLP
Pobór mocy w trybie uśpienia [W]: do 0.5
Wejście S-Video; HDMI; Złącza komputerowe  3 x D-sub, 1 x USB mini Typ B, RS-232
Zastosowane technologie  HDMI, USB, RS232c, D-Sub
Wejście kompozytowe video, Wejście audio mini jack, Wyjście audio mini jack, Odbiornik podczerwieni (przód)
</t>
  </si>
  <si>
    <t>Procesor Intel Core i5 2.20 - 3.20 GHz., 8 GB szybkiej pamięci operacyjnej DDR3, 1600 MHz, Dysk twardy o pojemności 1000 GB, Express Cache 8 GB, Matowa matryca HD 15,6"
Karta graficzna AMD Radeon R5 M230 + Intel HD Graphics 4600 1 GB, Złącze HDMI, USB 3.0, wbudowany Bluetooth, Technologia Intel Wireless Display (WiDi),                                                                                                                                     Rodzaje wyjść / wejść  DC-in (wejście zasilania) - 1 szt., VGA (D-sub) - 1 szt., HDMI - 1 szt., RJ-45 (LAN) - 1 szt., USB 2.0 - 1 szt., USB 3.0 - 2 szt., Wyjście słuchawkowe/wejście mikrofonowe - 1 szt., Czytnik kart pamięci - 1 szt.
Zasilacz. Minimalny okres gwarancji 24 miesiące.</t>
  </si>
  <si>
    <t xml:space="preserve">Parametry rolet tekstylnych: materiał najwyższej jakości, roleta z systemem płynnego rozwijania i zwijania rolet, mechanizm rolet samoblokujący, kolor do ustalenia z zamawiającym z grupy kolorów podstawowych z motywami bajek. Wymiary okien: wys. 2,03 m, szer. 2,35 m;wys. 2,02 m, szer. 2,33 m; wys. 2,02 m, szer. 1,14 m; (ze względu na minimalne różnice w wymiarach wnęk okiennych  należy dokonać dokładnych pomiarów przed wykonaniem rolet i ich montażem). </t>
  </si>
  <si>
    <t xml:space="preserve">Parametry rolet tekstylnych: materiał najwyższej jakości, roleta z systemem płynnego rozwijania i zwijania rolet, mechanizm rolet samoblokujący, kolor do ustalenia z zamawiającym z grupy kolorów podstawowych z motywami bajek.                                                                                                                                                                                                     Wymiary okien:  wys. 2,02 m, szer. 1,14 m;wys. 2,02 m, szer. 2,35 m; wys. 2,02 m, szer.2,34 m; wys.2,01 szer.1,13; (ze względu na minimalne różnice w wymiarach wnęk okiennych  należy dokonać dokładnych pomiarów przed wykonaniem rolet i ich montażem). </t>
  </si>
  <si>
    <t xml:space="preserve">Konstrukcja nośna: wytłaczany polyvinyl chloride o średnicy 50 mm gr. ścianki 2 mm. Górne wzmocnienie: stalowa listwa U 40x20x2 mm. Pozostałe elementy konstrukcyjne: wytłaczany polyvinyl chloride o średnicy 33 mm, 2mm. Materiał: PVC AFC 1625 i PVC AFC 1879/2. Łączniki: moplen EP300K - ISO 9001:2000 n.IT 15601. Separatory: E.V.A. Ethylene vinyl acetate 12/15 mm. Ognioodporność: odpowiednio do UL94 V0. Łączenia: wsporniki z systemem klinowym "bezpieczne dziecko" ISO 9001:2000 n. IT 9120. (w celu wykonania dokładnej wyceny wykonawca powinien dokonać pomiarów przed zamówieniem osłon). Wymiary grzejnika: szer. 100cm, wysokosć od posadzki 72 cm, odległość od ściany 12cm. </t>
  </si>
  <si>
    <t>Materiał: drewno. Idealny warsztat wraz ze wszystkimi akcesoriami. Wymiary nie mniejsze niż 60 x 55 cm.</t>
  </si>
  <si>
    <t>Pięcio litrowe wiaderko wypełnione  pojazdami. Pojazdy wykonane z kolorowego tworzywa.  W zestawie ok 30 szt. Jego bogata i zróżnicowana tematycznie zawartość doskonale pozwala rozwinąć się dziecięcej mowie i wyobraźni. Duża liczba plastikowych maszyn, umożliwia zaplanowanie ruchu na całej sieci dróg i dróżek.</t>
  </si>
  <si>
    <t>Pacynki : wilk, myśliwy, babcia, czerwony kapturek.  Wys. nie mniejsza niż 30 cm.</t>
  </si>
  <si>
    <t xml:space="preserve">2 szt. </t>
  </si>
  <si>
    <t>Elementy do przewlekania ze sznurkami</t>
  </si>
  <si>
    <t>Zestaw elementów do przewlekania ze sznurkami  do ćwiczeń manualnych.  Zawartość zestawu: np. korpus żółwia, motyla. Nie mniej niż 20 sznurków do przewlekania w 4 kolorach. Materiał: drewno lakierowane na kolorowo. 1 kpl min 4 szt.</t>
  </si>
  <si>
    <t>Dywan o wymiarach 4,0 x 5,0 [m]. Wykładzina dywanowa ze wzorem nawiązującym do postaci bajkowych. Z ciepłymi kolorami i wesołą tematyką. Skład runa 100% PP heat -set frise, przędza pojedyncza. Wymagany certyfikat zgodności.Wzór wykładzin: różny.</t>
  </si>
  <si>
    <t>Gruszki</t>
  </si>
  <si>
    <t xml:space="preserve">Dwie miękkie i wygodne gruszki wypełnione granulatem, dopasowujące się kształtem do osoby siedzącej. Pokryte trwałą tkanina pcv bez ftalanów, która łatwo utrzymać w czystości waga ok 4 kg, średnica nie mniejsza niż 80cm, wys. nie niższa niż 60 cm.  Kolor różowy i zielony.             </t>
  </si>
  <si>
    <t xml:space="preserve">W skład zestawu wchodzi podwójna szafa z półkami. Szafa ma możliwość regulacji półek wyposażona jest w zamek, Finezyjne kolorowe drzwi wykonane z płty MDF. Wymiary nie mniejsza niż 203 cm, szer. nie mniej niż 105 cm, gł nie mniej niż 54 cm.  Szafka z półkami z niebieskimi obrzeżami, Nie niższa niż 108 cm, nie węższa niż 89 cm, głębokość nie mniej niż 50 cm. Szafka z półkami z niebieskimi obrzeżami, nie niższa niż 108 cm, nie węższa niż 89 cm, głębokość nie mniej niż 50 cm. do szafy 18 różnej wielkości i różnych kolorów pojemników plastikowych wraz z prowadnicami. Pojemniki wykonane z wysokiej jakości tworzywa sztucznego. Trzy regały z 9 przegródkami nie niższa niż 118 cm nie węższe niż 89 cm, gł. nie mniejsza niż 39 cm.                                                                                                                                                                                                                                                                                                                                                                                                                                                                                                                           </t>
  </si>
  <si>
    <t xml:space="preserve">Automatyczna suszarka do rąk: moc min. 2400W
Materiał obudowy: chrom
Wykończenie: połysk
Wymiary min.: - wysokość: 240 mm, - szerokość: 280 mm, - głębokość: 250 mm
Rodzaj montażu: naścienny                                                                                                                                                                                                     Sposób uruchamiania: automatyczny fotokomórka
Wandaloodporna
Poziom hałasu: 69 dB
Strumień powietrza: 70l/s
Średni czas suszenia: 20-25 sekund
Waga netto: 6.6 kg
Długość przewodu sieciowego: -
Wtyczka do prądu: -
Napięcie zasilania: 230-240 V
Obrotowa dysza (360 stopni)
Topikowy bezpiecznik termiczny                                                                                                                                                                           Wandaloodporna                                                                                                                                                                                                           Istniejąca instalacja elektryczna znajduje się w odległości 6,0 m od miejsca montażu suszarki.  </t>
  </si>
  <si>
    <t xml:space="preserve">Rodzaj: Wolnostojca, Typ: Kondensacyjny. Załadunek suszarki nie mniej niż: 7 kg
Klasa energetyczna:A++. Wymiary urządzenia (sz x w x g): 60 × 85 × 60 cm. Masa urządzenia: 50 kg.
Pozostałe parametry: 
Kolor: Biały
Pojemność bębna: 117 l
Zbiornik na wodę: 4,95 l
Duże drzwi: 35 cm
Kąt otwarcia drzwi: 140 °
Rewersyjne ruchy bębna
Czujnik wysuszenia
Nóżki próżniowe z przyssawką.
</t>
  </si>
  <si>
    <t xml:space="preserve">Technologia IR (pozycjonowanie w podczerwieni).Właściwości tablicy interaktywnej
Przekątna powierzchni roboczej Min. 77”,Format obrazu 4:3
Technologia Dotykowa.Cechy powierzchni - Ceramiczna, zoptymalizowana do projekcji
- Suchościeralna (do pisania pisakami suchościeralnymi)
- Magnetyczna
Sposób obsługi Pióro bez elementów elektronicznych, palec lub dowolny wskaźnik. Pełna emulacja prawego i lewego klawisza myszy bez konieczności przełączania funkcji. 
Rozdzielczość rzeczywista dotyku min. 4000 x 4000
Półka interaktywna Inteligentna półka reagująca na podniesienie pisaka  o określonym kolorze lub wymazywacza (wirtualna gąbka) .Komunikacja i zasilanie USB
Akcesoria: 3 pisaki, wymazywacz, kabel USB, uchwyty montażowe, oprogramowanie w języku polskim, instrukcja obsługi.Certyfikaty CE
Gwarancja: 5-letnia gwarancja producenta tablicy interaktywnej realizowana przez certyfikowany serwis w Polsce. 25 lat gwarancji na powierzchnię Wspierane systemy operacyjne Min. Windows 7, 8 (32 i 64 bity),Linux.Waga tablicy Max. 26 kg
Właściwości oprogramowania.Ogólne cechy oprogramowania • Oprogramowanie dostarczone przez producenta tablicy interaktywnej• Oprogramowanie w polskiej wersji językowej
• Licencja dla szkoły - możliwość zainstalowania oprogramowania na dowolnej liczbie komputerów będących w posiadaniu szkoły.• Obsługiwane systemy operacyjne: Windows 2000/XP/Vista/7/8 32 i 64 bity.Narzędzia ułatwiające prowadzenie zajęć • Oprogramowanie wyposażone w tryb białej tablicy oraz narzędzia do rysowania takie jak: pióro, podkreślenie (podświetlenie), gumka, narzędzie rozpoznawania kształtów (figury geometryczne), narzędzie wypełniania kolorem, narzędzie rysowania linii, grupowanie i blokowanie obiektów graficznych
• Wbudowana nagrywarka ekranu – możliwość zapisu wszystkich czynności wykonywanych na komputerze w postaci sekwencji filmowej z dźwiękiem, • Wbudowana baza zdjęć/clipartów umożliwiająca szybkie wstawienie materiałów do prezentacji                                                                                Rozpoznawanie pisma odręcznego - funkcja rozpoznawania pisma ręcznego łącznie z rozpoznawaniem polskich znaków i jego konwersja na edytowalny tekst komputerowy
• Integracja z pakietem MS Office - MS Office (Word, Excel, Power Point) poprzez możliwość np. nanoszenia  i zapisywania notatek oraz sterowania prezentacją w Power Point 
• Import plików multimedialnych – możliwość zaimportowania do prezentacji plików graficznych oraz filmów. 
• Możliwość wstawienia do prezentacji obrazu na żywo z użyciem wizualizera, • Automatyczny zapis edytowanego dokumentu możliwością ustalenia interwału czasowego co jaki będzie się dokonywał automatyczny zapis, • Dostosowanie paska narzędzi do potrzeb użytkownika poprzez możliwość edycji narzędzi znajdujących się na pasku narzędziowym, • Wbudowany moduł umożliwiający przeprowadzanie testów lub umożlwiający zintegrowanie oprogramowania z zewnętrznym systemem do przeprowadzania testów, • Możliwość zapisu prezentacji w postaci pliku .ppt, .pdf, i .html w celu odtworzenia na komputerach nie posiadającego oprogramowania dostarczanego z tablicą
</t>
  </si>
  <si>
    <t>Domek dla lalek z płyty MDF  z wyposażeniem do łazienki, sypialni, salonu i kuchni. Dwu poziomowy. Wym. nie mniejsze niż wys.47, szer. 25, dł. 45.</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</si>
</sst>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Czcionka tekstu podstawowego"/>
      <family val="2"/>
      <charset val="238"/>
    </font>
    <font>
      <sz val="11"/>
      <color theme="1"/>
      <name val="Czcionka tekstu podstawowego"/>
      <family val="2"/>
      <charset val="238"/>
    </font>
    <font>
      <sz val="10"/>
      <color rgb="FF000000"/>
      <name val="Arial"/>
      <family val="2"/>
      <charset val="238"/>
    </font>
    <font>
      <sz val="10"/>
      <color rgb="FF000000"/>
      <name val="Arial"/>
      <family val="2"/>
      <charset val="238"/>
    </font>
    <font>
      <sz val="10"/>
      <color theme="1"/>
      <name val="Arial"/>
      <family val="2"/>
      <charset val="238"/>
    </font>
    <font>
      <b/>
      <sz val="11"/>
      <color theme="1"/>
      <name val="Czcionka tekstu podstawowego"/>
      <charset val="238"/>
    </font>
    <font>
      <sz val="10"/>
      <name val="Arial"/>
      <family val="2"/>
      <charset val="238"/>
    </font>
    <font>
      <b/>
      <sz val="11"/>
      <color theme="1"/>
      <name val="Arial"/>
      <family val="2"/>
      <charset val="238"/>
    </font>
    <font>
      <b/>
      <sz val="14"/>
      <color theme="1"/>
      <name val="Arial"/>
      <family val="2"/>
      <charset val="238"/>
    </font>
    <font>
      <b/>
      <sz val="12"/>
      <color rgb="FF000000"/>
      <name val="Arial"/>
      <family val="2"/>
      <charset val="238"/>
    </font>
    <font>
      <b/>
      <sz val="11"/>
      <color rgb="FF000000"/>
      <name val="Arial"/>
      <family val="2"/>
      <charset val="238"/>
    </font>
    <font>
      <sz val="10"/>
      <name val="Symbol"/>
      <family val="1"/>
      <charset val="2"/>
    </font>
    <font>
      <b/>
      <sz val="10"/>
      <name val="Arial"/>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0" fontId="2" fillId="0" borderId="0"/>
    <xf numFmtId="0" fontId="1" fillId="0" borderId="0"/>
    <xf numFmtId="0" fontId="3" fillId="0" borderId="0"/>
  </cellStyleXfs>
  <cellXfs count="47">
    <xf numFmtId="0" fontId="0" fillId="0" borderId="0" xfId="0"/>
    <xf numFmtId="0" fontId="0" fillId="0" borderId="0" xfId="0" applyAlignment="1">
      <alignment horizontal="left" vertical="top"/>
    </xf>
    <xf numFmtId="0" fontId="2" fillId="0" borderId="3" xfId="1" applyBorder="1" applyAlignment="1">
      <alignment horizontal="left" vertical="top" wrapText="1"/>
    </xf>
    <xf numFmtId="0" fontId="0" fillId="0" borderId="0" xfId="0" applyAlignment="1">
      <alignment horizontal="center" vertical="top"/>
    </xf>
    <xf numFmtId="0" fontId="0" fillId="0" borderId="0" xfId="0" applyAlignment="1">
      <alignment wrapText="1"/>
    </xf>
    <xf numFmtId="0" fontId="0" fillId="0" borderId="0" xfId="0" applyAlignment="1">
      <alignment horizontal="right" vertical="top"/>
    </xf>
    <xf numFmtId="0" fontId="6" fillId="0" borderId="3" xfId="0" applyFont="1" applyBorder="1" applyAlignment="1">
      <alignment vertical="top" wrapText="1"/>
    </xf>
    <xf numFmtId="0" fontId="0" fillId="3" borderId="0" xfId="0" applyFill="1"/>
    <xf numFmtId="0" fontId="6" fillId="0" borderId="3" xfId="0" applyFont="1" applyBorder="1" applyAlignment="1">
      <alignment horizontal="justify" vertical="top" wrapText="1"/>
    </xf>
    <xf numFmtId="0" fontId="2" fillId="4" borderId="4" xfId="1" applyFill="1" applyBorder="1" applyAlignment="1">
      <alignment horizontal="left" vertical="top" wrapText="1"/>
    </xf>
    <xf numFmtId="0" fontId="2" fillId="4" borderId="4" xfId="1" applyFill="1" applyBorder="1" applyAlignment="1">
      <alignment horizontal="center" vertical="top" wrapText="1"/>
    </xf>
    <xf numFmtId="0" fontId="0" fillId="4" borderId="0" xfId="0" applyFill="1"/>
    <xf numFmtId="0" fontId="2" fillId="0" borderId="3" xfId="1" applyFont="1" applyBorder="1" applyAlignment="1">
      <alignment horizontal="left" vertical="top" wrapText="1"/>
    </xf>
    <xf numFmtId="0" fontId="4" fillId="0" borderId="3" xfId="0" applyFont="1" applyBorder="1" applyAlignment="1">
      <alignment vertical="top" wrapText="1"/>
    </xf>
    <xf numFmtId="0" fontId="4" fillId="4" borderId="7" xfId="0" applyFont="1" applyFill="1" applyBorder="1" applyAlignment="1">
      <alignment vertical="top" wrapText="1"/>
    </xf>
    <xf numFmtId="0" fontId="4" fillId="4" borderId="3" xfId="0" applyFont="1" applyFill="1" applyBorder="1" applyAlignment="1">
      <alignment vertical="top" wrapText="1"/>
    </xf>
    <xf numFmtId="0" fontId="2" fillId="0" borderId="4" xfId="1" applyBorder="1" applyAlignment="1">
      <alignment horizontal="left" vertical="top" wrapText="1"/>
    </xf>
    <xf numFmtId="0" fontId="6" fillId="0" borderId="4" xfId="0" applyFont="1" applyBorder="1" applyAlignment="1">
      <alignment vertical="top" wrapText="1"/>
    </xf>
    <xf numFmtId="0" fontId="0" fillId="0" borderId="3" xfId="0" applyFont="1" applyBorder="1"/>
    <xf numFmtId="0" fontId="2" fillId="4" borderId="4" xfId="1" applyFont="1" applyFill="1" applyBorder="1" applyAlignment="1">
      <alignment horizontal="left" vertical="top" wrapText="1"/>
    </xf>
    <xf numFmtId="0" fontId="7" fillId="2" borderId="3" xfId="0" applyFont="1" applyFill="1" applyBorder="1" applyAlignment="1">
      <alignment horizontal="center" vertical="center" wrapText="1"/>
    </xf>
    <xf numFmtId="0" fontId="10" fillId="2" borderId="3" xfId="1" applyFont="1" applyFill="1" applyBorder="1" applyAlignment="1">
      <alignment horizontal="center" vertical="center" wrapText="1"/>
    </xf>
    <xf numFmtId="2" fontId="2" fillId="0" borderId="3" xfId="1" applyNumberFormat="1" applyFont="1" applyBorder="1" applyAlignment="1">
      <alignment horizontal="left" vertical="top" wrapText="1"/>
    </xf>
    <xf numFmtId="0" fontId="6" fillId="0" borderId="3" xfId="0" applyFont="1" applyFill="1" applyBorder="1" applyAlignment="1">
      <alignment vertical="top" wrapText="1"/>
    </xf>
    <xf numFmtId="0" fontId="6" fillId="0" borderId="3" xfId="0" applyFont="1" applyBorder="1" applyAlignment="1">
      <alignment vertical="top"/>
    </xf>
    <xf numFmtId="0" fontId="0" fillId="0" borderId="0" xfId="0" applyFont="1" applyBorder="1"/>
    <xf numFmtId="2" fontId="0" fillId="4" borderId="3" xfId="0" applyNumberFormat="1" applyFill="1" applyBorder="1" applyAlignment="1">
      <alignment horizontal="center" vertical="center" wrapText="1"/>
    </xf>
    <xf numFmtId="2" fontId="0" fillId="4" borderId="3" xfId="0" applyNumberFormat="1" applyFill="1" applyBorder="1" applyAlignment="1">
      <alignment horizontal="center" vertical="center"/>
    </xf>
    <xf numFmtId="2" fontId="0" fillId="0" borderId="3" xfId="0" applyNumberFormat="1" applyBorder="1" applyAlignment="1">
      <alignment horizontal="center" vertical="center" wrapText="1"/>
    </xf>
    <xf numFmtId="2" fontId="0" fillId="0" borderId="4" xfId="0" applyNumberFormat="1" applyBorder="1" applyAlignment="1">
      <alignment horizontal="center" vertical="center" wrapText="1"/>
    </xf>
    <xf numFmtId="2" fontId="0" fillId="0" borderId="3" xfId="0" applyNumberFormat="1" applyFont="1" applyBorder="1" applyAlignment="1">
      <alignment horizontal="center" vertical="center" wrapText="1"/>
    </xf>
    <xf numFmtId="2" fontId="0" fillId="0" borderId="3" xfId="0" applyNumberFormat="1" applyFont="1" applyBorder="1" applyAlignment="1">
      <alignment horizontal="center" vertical="center"/>
    </xf>
    <xf numFmtId="1" fontId="0" fillId="4" borderId="3" xfId="0" applyNumberFormat="1" applyFill="1" applyBorder="1" applyAlignment="1">
      <alignment horizontal="center" vertical="center" wrapText="1"/>
    </xf>
    <xf numFmtId="1" fontId="0" fillId="0" borderId="3" xfId="0" applyNumberFormat="1" applyBorder="1" applyAlignment="1">
      <alignment horizontal="center" vertical="center" wrapText="1"/>
    </xf>
    <xf numFmtId="1" fontId="0" fillId="0" borderId="3" xfId="0" applyNumberFormat="1" applyFont="1" applyBorder="1" applyAlignment="1">
      <alignment horizontal="center" vertical="center" wrapText="1"/>
    </xf>
    <xf numFmtId="0" fontId="2" fillId="4" borderId="4" xfId="1" applyFill="1" applyBorder="1" applyAlignment="1">
      <alignment horizontal="center" vertical="center" wrapText="1"/>
    </xf>
    <xf numFmtId="0" fontId="6" fillId="0" borderId="3" xfId="0" applyNumberFormat="1" applyFont="1" applyBorder="1" applyAlignment="1">
      <alignment horizontal="center" vertical="center"/>
    </xf>
    <xf numFmtId="0" fontId="2" fillId="0" borderId="3" xfId="1" applyBorder="1" applyAlignment="1">
      <alignment horizontal="center" vertical="center" wrapText="1"/>
    </xf>
    <xf numFmtId="0" fontId="6" fillId="0" borderId="4" xfId="0" applyNumberFormat="1" applyFont="1" applyBorder="1" applyAlignment="1">
      <alignment horizontal="center" vertical="center"/>
    </xf>
    <xf numFmtId="0" fontId="6" fillId="0" borderId="3" xfId="0" applyNumberFormat="1" applyFont="1" applyFill="1" applyBorder="1" applyAlignment="1">
      <alignment horizontal="center" vertical="center"/>
    </xf>
    <xf numFmtId="0" fontId="6" fillId="0" borderId="3" xfId="0" applyNumberFormat="1" applyFont="1" applyBorder="1" applyAlignment="1">
      <alignment horizontal="center" vertical="center" wrapText="1"/>
    </xf>
    <xf numFmtId="0" fontId="5" fillId="0" borderId="0" xfId="0" applyFont="1" applyAlignment="1">
      <alignment horizontal="right" vertical="top"/>
    </xf>
    <xf numFmtId="0" fontId="9" fillId="0" borderId="2" xfId="1" applyFont="1" applyBorder="1" applyAlignment="1">
      <alignment horizontal="left" vertical="top" wrapText="1"/>
    </xf>
    <xf numFmtId="0" fontId="8" fillId="0" borderId="0" xfId="0" applyFont="1" applyAlignment="1">
      <alignment horizontal="center" vertical="top"/>
    </xf>
    <xf numFmtId="0" fontId="12" fillId="0" borderId="5" xfId="0" applyNumberFormat="1" applyFont="1" applyBorder="1" applyAlignment="1">
      <alignment horizontal="right" vertical="top"/>
    </xf>
    <xf numFmtId="0" fontId="12" fillId="0" borderId="6" xfId="0" applyNumberFormat="1" applyFont="1" applyBorder="1" applyAlignment="1">
      <alignment horizontal="right" vertical="top"/>
    </xf>
    <xf numFmtId="0" fontId="12" fillId="0" borderId="1" xfId="0" applyNumberFormat="1" applyFont="1" applyBorder="1" applyAlignment="1">
      <alignment horizontal="right" vertical="top"/>
    </xf>
  </cellXfs>
  <cellStyles count="4">
    <cellStyle name="Normalny" xfId="0" builtinId="0"/>
    <cellStyle name="Normalny 2" xfId="3"/>
    <cellStyle name="Normalny 3" xfId="2"/>
    <cellStyle name="Normalny 4"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146"/>
  <sheetViews>
    <sheetView tabSelected="1" view="pageLayout" topLeftCell="A92" zoomScale="60" zoomScaleNormal="100" zoomScalePageLayoutView="60" workbookViewId="0">
      <selection activeCell="E109" sqref="E109"/>
    </sheetView>
  </sheetViews>
  <sheetFormatPr defaultRowHeight="14.25"/>
  <cols>
    <col min="1" max="1" width="7.75" style="1" bestFit="1" customWidth="1"/>
    <col min="2" max="2" width="14.5" style="1" customWidth="1"/>
    <col min="3" max="3" width="14.875" style="1" customWidth="1"/>
    <col min="4" max="4" width="14.75" style="3" customWidth="1"/>
    <col min="5" max="5" width="97.125" style="1" customWidth="1"/>
    <col min="6" max="6" width="10.375" style="3" customWidth="1"/>
    <col min="7" max="7" width="19" style="4" customWidth="1"/>
    <col min="8" max="8" width="11.375" style="4" customWidth="1"/>
    <col min="9" max="9" width="16.625" customWidth="1"/>
    <col min="10" max="11" width="13.625" customWidth="1"/>
  </cols>
  <sheetData>
    <row r="1" spans="1:12" ht="15">
      <c r="A1" s="41" t="s">
        <v>423</v>
      </c>
      <c r="B1" s="41"/>
      <c r="C1" s="41"/>
      <c r="D1" s="41"/>
      <c r="E1" s="41"/>
      <c r="F1" s="41"/>
      <c r="G1" s="41"/>
      <c r="H1" s="41"/>
      <c r="I1" s="41"/>
      <c r="J1" s="41"/>
    </row>
    <row r="2" spans="1:12">
      <c r="A2" s="5"/>
    </row>
    <row r="3" spans="1:12" ht="18">
      <c r="A3" s="43" t="s">
        <v>93</v>
      </c>
      <c r="B3" s="43"/>
      <c r="C3" s="43"/>
      <c r="D3" s="43"/>
      <c r="E3" s="43"/>
      <c r="F3" s="43"/>
      <c r="G3" s="43"/>
      <c r="H3" s="43"/>
      <c r="I3" s="43"/>
      <c r="J3" s="43"/>
    </row>
    <row r="5" spans="1:12" ht="15.75">
      <c r="A5" s="42" t="s">
        <v>343</v>
      </c>
      <c r="B5" s="42"/>
      <c r="C5" s="42"/>
      <c r="D5" s="42"/>
      <c r="E5" s="42"/>
      <c r="F5" s="42"/>
    </row>
    <row r="6" spans="1:12" ht="45">
      <c r="A6" s="21" t="s">
        <v>0</v>
      </c>
      <c r="B6" s="21" t="s">
        <v>1</v>
      </c>
      <c r="C6" s="21" t="s">
        <v>2</v>
      </c>
      <c r="D6" s="21" t="s">
        <v>3</v>
      </c>
      <c r="E6" s="21" t="s">
        <v>424</v>
      </c>
      <c r="F6" s="21" t="s">
        <v>4</v>
      </c>
      <c r="G6" s="20" t="s">
        <v>344</v>
      </c>
      <c r="H6" s="20" t="s">
        <v>347</v>
      </c>
      <c r="I6" s="20" t="s">
        <v>348</v>
      </c>
      <c r="J6" s="20" t="s">
        <v>345</v>
      </c>
      <c r="K6" s="20" t="s">
        <v>346</v>
      </c>
    </row>
    <row r="7" spans="1:12" s="7" customFormat="1" ht="65.25" customHeight="1">
      <c r="A7" s="22" t="s">
        <v>5</v>
      </c>
      <c r="B7" s="9" t="s">
        <v>11</v>
      </c>
      <c r="C7" s="14" t="s">
        <v>105</v>
      </c>
      <c r="D7" s="10" t="s">
        <v>94</v>
      </c>
      <c r="E7" s="19" t="s">
        <v>460</v>
      </c>
      <c r="F7" s="35" t="s">
        <v>299</v>
      </c>
      <c r="G7" s="26"/>
      <c r="H7" s="32"/>
      <c r="I7" s="26">
        <f>(G7*1.23)-G7</f>
        <v>0</v>
      </c>
      <c r="J7" s="27">
        <f>3*G7</f>
        <v>0</v>
      </c>
      <c r="K7" s="27">
        <f>J7*1.23</f>
        <v>0</v>
      </c>
      <c r="L7" s="11"/>
    </row>
    <row r="8" spans="1:12" s="7" customFormat="1" ht="62.25" customHeight="1">
      <c r="A8" s="12" t="s">
        <v>341</v>
      </c>
      <c r="B8" s="9" t="s">
        <v>11</v>
      </c>
      <c r="C8" s="15" t="s">
        <v>105</v>
      </c>
      <c r="D8" s="10" t="s">
        <v>94</v>
      </c>
      <c r="E8" s="19" t="s">
        <v>461</v>
      </c>
      <c r="F8" s="35" t="s">
        <v>300</v>
      </c>
      <c r="G8" s="26"/>
      <c r="H8" s="32"/>
      <c r="I8" s="26">
        <f>(G8*1.23)-G8</f>
        <v>0</v>
      </c>
      <c r="J8" s="27">
        <f>4*G8</f>
        <v>0</v>
      </c>
      <c r="K8" s="27">
        <f>J8*1.23</f>
        <v>0</v>
      </c>
      <c r="L8" s="11"/>
    </row>
    <row r="9" spans="1:12" s="7" customFormat="1" ht="79.5" customHeight="1">
      <c r="A9" s="22" t="s">
        <v>6</v>
      </c>
      <c r="B9" s="9" t="s">
        <v>11</v>
      </c>
      <c r="C9" s="15" t="s">
        <v>410</v>
      </c>
      <c r="D9" s="23" t="s">
        <v>412</v>
      </c>
      <c r="E9" s="23" t="s">
        <v>462</v>
      </c>
      <c r="F9" s="35" t="s">
        <v>411</v>
      </c>
      <c r="G9" s="26"/>
      <c r="H9" s="32"/>
      <c r="I9" s="26">
        <f>(G9*1.23)-G9</f>
        <v>0</v>
      </c>
      <c r="J9" s="27">
        <f>8*G9</f>
        <v>0</v>
      </c>
      <c r="K9" s="27">
        <f>J9*1.23</f>
        <v>0</v>
      </c>
      <c r="L9" s="11"/>
    </row>
    <row r="10" spans="1:12" ht="78.75" customHeight="1">
      <c r="A10" s="12" t="s">
        <v>7</v>
      </c>
      <c r="B10" s="2" t="s">
        <v>11</v>
      </c>
      <c r="C10" s="2" t="s">
        <v>90</v>
      </c>
      <c r="D10" s="6" t="s">
        <v>91</v>
      </c>
      <c r="E10" s="6" t="s">
        <v>406</v>
      </c>
      <c r="F10" s="36" t="s">
        <v>111</v>
      </c>
      <c r="G10" s="28"/>
      <c r="H10" s="33"/>
      <c r="I10" s="26">
        <f t="shared" ref="I10:I132" si="0">(G10*1.23)-G10</f>
        <v>0</v>
      </c>
      <c r="J10" s="27">
        <f>2*G10</f>
        <v>0</v>
      </c>
      <c r="K10" s="27">
        <f t="shared" ref="K10:K73" si="1">J10*1.23</f>
        <v>0</v>
      </c>
    </row>
    <row r="11" spans="1:12" ht="81.75" customHeight="1">
      <c r="A11" s="22" t="s">
        <v>8</v>
      </c>
      <c r="B11" s="2" t="s">
        <v>11</v>
      </c>
      <c r="C11" s="2" t="s">
        <v>90</v>
      </c>
      <c r="D11" s="6" t="s">
        <v>106</v>
      </c>
      <c r="E11" s="6" t="s">
        <v>407</v>
      </c>
      <c r="F11" s="37" t="s">
        <v>349</v>
      </c>
      <c r="G11" s="28"/>
      <c r="H11" s="33"/>
      <c r="I11" s="26">
        <f t="shared" si="0"/>
        <v>0</v>
      </c>
      <c r="J11" s="27">
        <f>1*G11</f>
        <v>0</v>
      </c>
      <c r="K11" s="27">
        <f t="shared" si="1"/>
        <v>0</v>
      </c>
    </row>
    <row r="12" spans="1:12" ht="76.5">
      <c r="A12" s="22" t="s">
        <v>245</v>
      </c>
      <c r="B12" s="2" t="s">
        <v>11</v>
      </c>
      <c r="C12" s="2" t="s">
        <v>90</v>
      </c>
      <c r="D12" s="6" t="s">
        <v>104</v>
      </c>
      <c r="E12" s="6" t="s">
        <v>408</v>
      </c>
      <c r="F12" s="36" t="s">
        <v>421</v>
      </c>
      <c r="G12" s="28"/>
      <c r="H12" s="33"/>
      <c r="I12" s="26">
        <f t="shared" si="0"/>
        <v>0</v>
      </c>
      <c r="J12" s="27">
        <f>2*G12</f>
        <v>0</v>
      </c>
      <c r="K12" s="27">
        <f t="shared" si="1"/>
        <v>0</v>
      </c>
    </row>
    <row r="13" spans="1:12" ht="76.5">
      <c r="A13" s="12" t="s">
        <v>246</v>
      </c>
      <c r="B13" s="2" t="s">
        <v>11</v>
      </c>
      <c r="C13" s="2" t="s">
        <v>90</v>
      </c>
      <c r="D13" s="6" t="s">
        <v>108</v>
      </c>
      <c r="E13" s="6" t="s">
        <v>350</v>
      </c>
      <c r="F13" s="36" t="s">
        <v>301</v>
      </c>
      <c r="G13" s="28"/>
      <c r="H13" s="33"/>
      <c r="I13" s="26">
        <f t="shared" si="0"/>
        <v>0</v>
      </c>
      <c r="J13" s="27">
        <f>16*G13</f>
        <v>0</v>
      </c>
      <c r="K13" s="27">
        <f t="shared" si="1"/>
        <v>0</v>
      </c>
    </row>
    <row r="14" spans="1:12" ht="87" customHeight="1">
      <c r="A14" s="22" t="s">
        <v>9</v>
      </c>
      <c r="B14" s="2" t="s">
        <v>11</v>
      </c>
      <c r="C14" s="2" t="s">
        <v>90</v>
      </c>
      <c r="D14" s="6" t="s">
        <v>109</v>
      </c>
      <c r="E14" s="6" t="s">
        <v>351</v>
      </c>
      <c r="F14" s="36" t="s">
        <v>302</v>
      </c>
      <c r="G14" s="28"/>
      <c r="H14" s="33"/>
      <c r="I14" s="28">
        <f t="shared" si="0"/>
        <v>0</v>
      </c>
      <c r="J14" s="27">
        <f>12*G14</f>
        <v>0</v>
      </c>
      <c r="K14" s="27">
        <f t="shared" si="1"/>
        <v>0</v>
      </c>
    </row>
    <row r="15" spans="1:12" ht="81" customHeight="1">
      <c r="A15" s="12" t="s">
        <v>10</v>
      </c>
      <c r="B15" s="2" t="s">
        <v>11</v>
      </c>
      <c r="C15" s="2" t="s">
        <v>90</v>
      </c>
      <c r="D15" s="6" t="s">
        <v>110</v>
      </c>
      <c r="E15" s="6" t="s">
        <v>409</v>
      </c>
      <c r="F15" s="36" t="s">
        <v>111</v>
      </c>
      <c r="G15" s="28"/>
      <c r="H15" s="33"/>
      <c r="I15" s="28">
        <f t="shared" si="0"/>
        <v>0</v>
      </c>
      <c r="J15" s="27">
        <f>2*G15</f>
        <v>0</v>
      </c>
      <c r="K15" s="27">
        <f t="shared" si="1"/>
        <v>0</v>
      </c>
    </row>
    <row r="16" spans="1:12" ht="81" customHeight="1">
      <c r="A16" s="22" t="s">
        <v>247</v>
      </c>
      <c r="B16" s="2" t="s">
        <v>11</v>
      </c>
      <c r="C16" s="2" t="s">
        <v>90</v>
      </c>
      <c r="D16" s="6" t="s">
        <v>112</v>
      </c>
      <c r="E16" s="6" t="s">
        <v>352</v>
      </c>
      <c r="F16" s="36" t="s">
        <v>111</v>
      </c>
      <c r="G16" s="28"/>
      <c r="H16" s="33"/>
      <c r="I16" s="28">
        <f t="shared" si="0"/>
        <v>0</v>
      </c>
      <c r="J16" s="27">
        <f t="shared" ref="J16:J17" si="2">2*G16</f>
        <v>0</v>
      </c>
      <c r="K16" s="27">
        <f t="shared" si="1"/>
        <v>0</v>
      </c>
    </row>
    <row r="17" spans="1:11" ht="82.5" customHeight="1">
      <c r="A17" s="22" t="s">
        <v>248</v>
      </c>
      <c r="B17" s="2" t="s">
        <v>11</v>
      </c>
      <c r="C17" s="2" t="s">
        <v>90</v>
      </c>
      <c r="D17" s="6" t="s">
        <v>107</v>
      </c>
      <c r="E17" s="6" t="s">
        <v>115</v>
      </c>
      <c r="F17" s="36" t="s">
        <v>111</v>
      </c>
      <c r="G17" s="28"/>
      <c r="H17" s="33"/>
      <c r="I17" s="28">
        <f t="shared" si="0"/>
        <v>0</v>
      </c>
      <c r="J17" s="27">
        <f t="shared" si="2"/>
        <v>0</v>
      </c>
      <c r="K17" s="27">
        <f t="shared" si="1"/>
        <v>0</v>
      </c>
    </row>
    <row r="18" spans="1:11" ht="19.5" customHeight="1">
      <c r="A18" s="12" t="s">
        <v>249</v>
      </c>
      <c r="B18" s="2" t="s">
        <v>11</v>
      </c>
      <c r="C18" s="12" t="s">
        <v>87</v>
      </c>
      <c r="D18" s="6" t="s">
        <v>116</v>
      </c>
      <c r="E18" s="6" t="s">
        <v>310</v>
      </c>
      <c r="F18" s="38" t="s">
        <v>414</v>
      </c>
      <c r="G18" s="28"/>
      <c r="H18" s="33"/>
      <c r="I18" s="28">
        <f t="shared" si="0"/>
        <v>0</v>
      </c>
      <c r="J18" s="27">
        <f>30*G18</f>
        <v>0</v>
      </c>
      <c r="K18" s="27">
        <f t="shared" si="1"/>
        <v>0</v>
      </c>
    </row>
    <row r="19" spans="1:11" ht="19.5" customHeight="1">
      <c r="A19" s="22" t="s">
        <v>250</v>
      </c>
      <c r="B19" s="2" t="s">
        <v>11</v>
      </c>
      <c r="C19" s="12" t="s">
        <v>87</v>
      </c>
      <c r="D19" s="6" t="s">
        <v>103</v>
      </c>
      <c r="E19" s="6" t="s">
        <v>311</v>
      </c>
      <c r="F19" s="36" t="s">
        <v>414</v>
      </c>
      <c r="G19" s="28"/>
      <c r="H19" s="33"/>
      <c r="I19" s="28">
        <f t="shared" si="0"/>
        <v>0</v>
      </c>
      <c r="J19" s="27">
        <f>30*G19</f>
        <v>0</v>
      </c>
      <c r="K19" s="27">
        <f t="shared" si="1"/>
        <v>0</v>
      </c>
    </row>
    <row r="20" spans="1:11" ht="24.75" customHeight="1">
      <c r="A20" s="12" t="s">
        <v>251</v>
      </c>
      <c r="B20" s="2" t="s">
        <v>11</v>
      </c>
      <c r="C20" s="12" t="s">
        <v>87</v>
      </c>
      <c r="D20" s="6" t="s">
        <v>88</v>
      </c>
      <c r="E20" s="6" t="s">
        <v>308</v>
      </c>
      <c r="F20" s="38" t="s">
        <v>307</v>
      </c>
      <c r="G20" s="28"/>
      <c r="H20" s="33"/>
      <c r="I20" s="28">
        <f t="shared" si="0"/>
        <v>0</v>
      </c>
      <c r="J20" s="27">
        <f>50*G20</f>
        <v>0</v>
      </c>
      <c r="K20" s="27">
        <f t="shared" si="1"/>
        <v>0</v>
      </c>
    </row>
    <row r="21" spans="1:11" ht="25.5">
      <c r="A21" s="22" t="s">
        <v>252</v>
      </c>
      <c r="B21" s="2" t="s">
        <v>11</v>
      </c>
      <c r="C21" s="12" t="s">
        <v>87</v>
      </c>
      <c r="D21" s="6" t="s">
        <v>117</v>
      </c>
      <c r="E21" s="6" t="s">
        <v>313</v>
      </c>
      <c r="F21" s="38" t="s">
        <v>307</v>
      </c>
      <c r="G21" s="28"/>
      <c r="H21" s="33"/>
      <c r="I21" s="28">
        <f t="shared" si="0"/>
        <v>0</v>
      </c>
      <c r="J21" s="27">
        <f>50*G21</f>
        <v>0</v>
      </c>
      <c r="K21" s="27">
        <f t="shared" si="1"/>
        <v>0</v>
      </c>
    </row>
    <row r="22" spans="1:11" ht="25.5">
      <c r="A22" s="22" t="s">
        <v>12</v>
      </c>
      <c r="B22" s="2" t="s">
        <v>11</v>
      </c>
      <c r="C22" s="12" t="s">
        <v>87</v>
      </c>
      <c r="D22" s="6" t="s">
        <v>113</v>
      </c>
      <c r="E22" s="6" t="s">
        <v>312</v>
      </c>
      <c r="F22" s="38" t="s">
        <v>307</v>
      </c>
      <c r="G22" s="28"/>
      <c r="H22" s="33"/>
      <c r="I22" s="28">
        <f t="shared" si="0"/>
        <v>0</v>
      </c>
      <c r="J22" s="27">
        <f>50*G22</f>
        <v>0</v>
      </c>
      <c r="K22" s="27">
        <f t="shared" si="1"/>
        <v>0</v>
      </c>
    </row>
    <row r="23" spans="1:11" ht="25.5">
      <c r="A23" s="12" t="s">
        <v>253</v>
      </c>
      <c r="B23" s="2" t="s">
        <v>11</v>
      </c>
      <c r="C23" s="12" t="s">
        <v>87</v>
      </c>
      <c r="D23" s="6" t="s">
        <v>101</v>
      </c>
      <c r="E23" s="6" t="s">
        <v>314</v>
      </c>
      <c r="F23" s="38" t="s">
        <v>415</v>
      </c>
      <c r="G23" s="28"/>
      <c r="H23" s="33"/>
      <c r="I23" s="28">
        <f t="shared" si="0"/>
        <v>0</v>
      </c>
      <c r="J23" s="27">
        <f>20*G23</f>
        <v>0</v>
      </c>
      <c r="K23" s="27">
        <f t="shared" si="1"/>
        <v>0</v>
      </c>
    </row>
    <row r="24" spans="1:11" ht="19.5" customHeight="1">
      <c r="A24" s="22" t="s">
        <v>254</v>
      </c>
      <c r="B24" s="2" t="s">
        <v>11</v>
      </c>
      <c r="C24" s="12" t="s">
        <v>87</v>
      </c>
      <c r="D24" s="6" t="s">
        <v>114</v>
      </c>
      <c r="E24" s="6" t="s">
        <v>303</v>
      </c>
      <c r="F24" s="38" t="s">
        <v>304</v>
      </c>
      <c r="G24" s="28"/>
      <c r="H24" s="33"/>
      <c r="I24" s="28">
        <f t="shared" si="0"/>
        <v>0</v>
      </c>
      <c r="J24" s="27">
        <f>60*G24</f>
        <v>0</v>
      </c>
      <c r="K24" s="27">
        <f t="shared" si="1"/>
        <v>0</v>
      </c>
    </row>
    <row r="25" spans="1:11" ht="25.5">
      <c r="A25" s="12" t="s">
        <v>255</v>
      </c>
      <c r="B25" s="2" t="s">
        <v>11</v>
      </c>
      <c r="C25" s="12" t="s">
        <v>87</v>
      </c>
      <c r="D25" s="6" t="s">
        <v>118</v>
      </c>
      <c r="E25" s="6" t="s">
        <v>305</v>
      </c>
      <c r="F25" s="38" t="s">
        <v>416</v>
      </c>
      <c r="G25" s="28"/>
      <c r="H25" s="33"/>
      <c r="I25" s="28">
        <f t="shared" si="0"/>
        <v>0</v>
      </c>
      <c r="J25" s="27">
        <f>20*G25</f>
        <v>0</v>
      </c>
      <c r="K25" s="27">
        <f t="shared" si="1"/>
        <v>0</v>
      </c>
    </row>
    <row r="26" spans="1:11" ht="28.5" customHeight="1">
      <c r="A26" s="22" t="s">
        <v>256</v>
      </c>
      <c r="B26" s="2" t="s">
        <v>11</v>
      </c>
      <c r="C26" s="12" t="s">
        <v>87</v>
      </c>
      <c r="D26" s="6" t="s">
        <v>119</v>
      </c>
      <c r="E26" s="6" t="s">
        <v>306</v>
      </c>
      <c r="F26" s="38" t="s">
        <v>417</v>
      </c>
      <c r="G26" s="28"/>
      <c r="H26" s="33"/>
      <c r="I26" s="28">
        <f t="shared" si="0"/>
        <v>0</v>
      </c>
      <c r="J26" s="27">
        <f t="shared" ref="J26:J33" si="3">30*G26</f>
        <v>0</v>
      </c>
      <c r="K26" s="27">
        <f t="shared" si="1"/>
        <v>0</v>
      </c>
    </row>
    <row r="27" spans="1:11" ht="20.25" customHeight="1">
      <c r="A27" s="22" t="s">
        <v>257</v>
      </c>
      <c r="B27" s="2" t="s">
        <v>11</v>
      </c>
      <c r="C27" s="12" t="s">
        <v>87</v>
      </c>
      <c r="D27" s="6" t="s">
        <v>120</v>
      </c>
      <c r="E27" s="6" t="s">
        <v>315</v>
      </c>
      <c r="F27" s="38" t="s">
        <v>415</v>
      </c>
      <c r="G27" s="28"/>
      <c r="H27" s="33"/>
      <c r="I27" s="28">
        <f t="shared" si="0"/>
        <v>0</v>
      </c>
      <c r="J27" s="27">
        <f>20*G27</f>
        <v>0</v>
      </c>
      <c r="K27" s="27">
        <f t="shared" si="1"/>
        <v>0</v>
      </c>
    </row>
    <row r="28" spans="1:11" ht="43.5" customHeight="1">
      <c r="A28" s="12" t="s">
        <v>258</v>
      </c>
      <c r="B28" s="2" t="s">
        <v>11</v>
      </c>
      <c r="C28" s="12" t="s">
        <v>87</v>
      </c>
      <c r="D28" s="6" t="s">
        <v>121</v>
      </c>
      <c r="E28" s="6" t="s">
        <v>353</v>
      </c>
      <c r="F28" s="36" t="s">
        <v>309</v>
      </c>
      <c r="G28" s="28"/>
      <c r="H28" s="33"/>
      <c r="I28" s="28">
        <f t="shared" si="0"/>
        <v>0</v>
      </c>
      <c r="J28" s="27">
        <f t="shared" si="3"/>
        <v>0</v>
      </c>
      <c r="K28" s="27">
        <f t="shared" si="1"/>
        <v>0</v>
      </c>
    </row>
    <row r="29" spans="1:11" ht="19.5" customHeight="1">
      <c r="A29" s="22" t="s">
        <v>259</v>
      </c>
      <c r="B29" s="2" t="s">
        <v>11</v>
      </c>
      <c r="C29" s="12" t="s">
        <v>87</v>
      </c>
      <c r="D29" s="6" t="s">
        <v>122</v>
      </c>
      <c r="E29" s="6" t="s">
        <v>316</v>
      </c>
      <c r="F29" s="38" t="s">
        <v>307</v>
      </c>
      <c r="G29" s="28"/>
      <c r="H29" s="33"/>
      <c r="I29" s="28">
        <f t="shared" si="0"/>
        <v>0</v>
      </c>
      <c r="J29" s="27">
        <f>50*G29</f>
        <v>0</v>
      </c>
      <c r="K29" s="27">
        <f t="shared" si="1"/>
        <v>0</v>
      </c>
    </row>
    <row r="30" spans="1:11" ht="21.75" customHeight="1">
      <c r="A30" s="12" t="s">
        <v>260</v>
      </c>
      <c r="B30" s="2" t="s">
        <v>11</v>
      </c>
      <c r="C30" s="12" t="s">
        <v>87</v>
      </c>
      <c r="D30" s="6" t="s">
        <v>102</v>
      </c>
      <c r="E30" s="6" t="s">
        <v>317</v>
      </c>
      <c r="F30" s="38" t="s">
        <v>318</v>
      </c>
      <c r="G30" s="28"/>
      <c r="H30" s="33"/>
      <c r="I30" s="28">
        <f t="shared" si="0"/>
        <v>0</v>
      </c>
      <c r="J30" s="27">
        <f>60*G30</f>
        <v>0</v>
      </c>
      <c r="K30" s="27">
        <f t="shared" si="1"/>
        <v>0</v>
      </c>
    </row>
    <row r="31" spans="1:11" ht="31.5" customHeight="1">
      <c r="A31" s="22" t="s">
        <v>261</v>
      </c>
      <c r="B31" s="2" t="s">
        <v>11</v>
      </c>
      <c r="C31" s="12" t="s">
        <v>87</v>
      </c>
      <c r="D31" s="6" t="s">
        <v>123</v>
      </c>
      <c r="E31" s="6" t="s">
        <v>354</v>
      </c>
      <c r="F31" s="38" t="s">
        <v>319</v>
      </c>
      <c r="G31" s="28"/>
      <c r="H31" s="33"/>
      <c r="I31" s="28">
        <f t="shared" si="0"/>
        <v>0</v>
      </c>
      <c r="J31" s="27">
        <f>10*G31</f>
        <v>0</v>
      </c>
      <c r="K31" s="27">
        <f t="shared" si="1"/>
        <v>0</v>
      </c>
    </row>
    <row r="32" spans="1:11" ht="29.25" customHeight="1">
      <c r="A32" s="22" t="s">
        <v>14</v>
      </c>
      <c r="B32" s="2" t="s">
        <v>11</v>
      </c>
      <c r="C32" s="12" t="s">
        <v>87</v>
      </c>
      <c r="D32" s="6" t="s">
        <v>124</v>
      </c>
      <c r="E32" s="6" t="s">
        <v>355</v>
      </c>
      <c r="F32" s="38" t="s">
        <v>418</v>
      </c>
      <c r="G32" s="28"/>
      <c r="H32" s="33"/>
      <c r="I32" s="28">
        <f t="shared" si="0"/>
        <v>0</v>
      </c>
      <c r="J32" s="27">
        <f>20*G32</f>
        <v>0</v>
      </c>
      <c r="K32" s="27">
        <f t="shared" si="1"/>
        <v>0</v>
      </c>
    </row>
    <row r="33" spans="1:11" ht="31.5" customHeight="1">
      <c r="A33" s="12" t="s">
        <v>262</v>
      </c>
      <c r="B33" s="2" t="s">
        <v>11</v>
      </c>
      <c r="C33" s="12" t="s">
        <v>87</v>
      </c>
      <c r="D33" s="6" t="s">
        <v>125</v>
      </c>
      <c r="E33" s="6" t="s">
        <v>356</v>
      </c>
      <c r="F33" s="36" t="s">
        <v>309</v>
      </c>
      <c r="G33" s="28"/>
      <c r="H33" s="33"/>
      <c r="I33" s="28">
        <f t="shared" si="0"/>
        <v>0</v>
      </c>
      <c r="J33" s="27">
        <f t="shared" si="3"/>
        <v>0</v>
      </c>
      <c r="K33" s="27">
        <f t="shared" si="1"/>
        <v>0</v>
      </c>
    </row>
    <row r="34" spans="1:11" ht="19.5" customHeight="1">
      <c r="A34" s="22" t="s">
        <v>263</v>
      </c>
      <c r="B34" s="2" t="s">
        <v>11</v>
      </c>
      <c r="C34" s="12" t="s">
        <v>87</v>
      </c>
      <c r="D34" s="6" t="s">
        <v>126</v>
      </c>
      <c r="E34" s="6" t="s">
        <v>320</v>
      </c>
      <c r="F34" s="38" t="s">
        <v>319</v>
      </c>
      <c r="G34" s="28"/>
      <c r="H34" s="33"/>
      <c r="I34" s="28">
        <f t="shared" si="0"/>
        <v>0</v>
      </c>
      <c r="J34" s="27">
        <f>10*G34</f>
        <v>0</v>
      </c>
      <c r="K34" s="27">
        <f t="shared" si="1"/>
        <v>0</v>
      </c>
    </row>
    <row r="35" spans="1:11" ht="17.25" customHeight="1">
      <c r="A35" s="12" t="s">
        <v>264</v>
      </c>
      <c r="B35" s="2" t="s">
        <v>11</v>
      </c>
      <c r="C35" s="12" t="s">
        <v>87</v>
      </c>
      <c r="D35" s="6" t="s">
        <v>89</v>
      </c>
      <c r="E35" s="6" t="s">
        <v>397</v>
      </c>
      <c r="F35" s="38" t="s">
        <v>302</v>
      </c>
      <c r="G35" s="28"/>
      <c r="H35" s="33"/>
      <c r="I35" s="28">
        <f t="shared" si="0"/>
        <v>0</v>
      </c>
      <c r="J35" s="27">
        <f>12*G35</f>
        <v>0</v>
      </c>
      <c r="K35" s="27">
        <f t="shared" si="1"/>
        <v>0</v>
      </c>
    </row>
    <row r="36" spans="1:11" ht="53.25" customHeight="1">
      <c r="A36" s="22" t="s">
        <v>265</v>
      </c>
      <c r="B36" s="2" t="s">
        <v>11</v>
      </c>
      <c r="C36" s="12" t="s">
        <v>87</v>
      </c>
      <c r="D36" s="6" t="s">
        <v>127</v>
      </c>
      <c r="E36" s="6" t="s">
        <v>357</v>
      </c>
      <c r="F36" s="38" t="s">
        <v>321</v>
      </c>
      <c r="G36" s="28"/>
      <c r="H36" s="33"/>
      <c r="I36" s="28">
        <f t="shared" si="0"/>
        <v>0</v>
      </c>
      <c r="J36" s="27">
        <f>2*G36</f>
        <v>0</v>
      </c>
      <c r="K36" s="27">
        <f t="shared" si="1"/>
        <v>0</v>
      </c>
    </row>
    <row r="37" spans="1:11" ht="45" customHeight="1">
      <c r="A37" s="22" t="s">
        <v>266</v>
      </c>
      <c r="B37" s="2" t="s">
        <v>11</v>
      </c>
      <c r="C37" s="12" t="s">
        <v>87</v>
      </c>
      <c r="D37" s="6" t="s">
        <v>128</v>
      </c>
      <c r="E37" s="6" t="s">
        <v>322</v>
      </c>
      <c r="F37" s="38" t="s">
        <v>419</v>
      </c>
      <c r="G37" s="28"/>
      <c r="H37" s="33"/>
      <c r="I37" s="28">
        <f t="shared" si="0"/>
        <v>0</v>
      </c>
      <c r="J37" s="27">
        <f>10*G37</f>
        <v>0</v>
      </c>
      <c r="K37" s="27">
        <f t="shared" si="1"/>
        <v>0</v>
      </c>
    </row>
    <row r="38" spans="1:11" ht="19.5" customHeight="1">
      <c r="A38" s="12" t="s">
        <v>15</v>
      </c>
      <c r="B38" s="2" t="s">
        <v>11</v>
      </c>
      <c r="C38" s="12" t="s">
        <v>87</v>
      </c>
      <c r="D38" s="6" t="s">
        <v>129</v>
      </c>
      <c r="E38" s="6" t="s">
        <v>323</v>
      </c>
      <c r="F38" s="38" t="s">
        <v>300</v>
      </c>
      <c r="G38" s="28"/>
      <c r="H38" s="33"/>
      <c r="I38" s="28">
        <f t="shared" si="0"/>
        <v>0</v>
      </c>
      <c r="J38" s="27">
        <f>4*G38</f>
        <v>0</v>
      </c>
      <c r="K38" s="27">
        <f t="shared" si="1"/>
        <v>0</v>
      </c>
    </row>
    <row r="39" spans="1:11" ht="81" customHeight="1">
      <c r="A39" s="22" t="s">
        <v>16</v>
      </c>
      <c r="B39" s="2" t="s">
        <v>11</v>
      </c>
      <c r="C39" s="12" t="s">
        <v>87</v>
      </c>
      <c r="D39" s="6" t="s">
        <v>130</v>
      </c>
      <c r="E39" s="6" t="s">
        <v>450</v>
      </c>
      <c r="F39" s="38" t="s">
        <v>321</v>
      </c>
      <c r="G39" s="28"/>
      <c r="H39" s="33"/>
      <c r="I39" s="28">
        <f t="shared" si="0"/>
        <v>0</v>
      </c>
      <c r="J39" s="27">
        <f>2*G39</f>
        <v>0</v>
      </c>
      <c r="K39" s="27">
        <f t="shared" si="1"/>
        <v>0</v>
      </c>
    </row>
    <row r="40" spans="1:11" ht="19.5" customHeight="1">
      <c r="A40" s="12" t="s">
        <v>267</v>
      </c>
      <c r="B40" s="2" t="s">
        <v>11</v>
      </c>
      <c r="C40" s="12" t="s">
        <v>87</v>
      </c>
      <c r="D40" s="6" t="s">
        <v>131</v>
      </c>
      <c r="E40" s="6" t="s">
        <v>447</v>
      </c>
      <c r="F40" s="38" t="s">
        <v>321</v>
      </c>
      <c r="G40" s="28"/>
      <c r="H40" s="33"/>
      <c r="I40" s="28">
        <f t="shared" si="0"/>
        <v>0</v>
      </c>
      <c r="J40" s="27">
        <f>2*G40</f>
        <v>0</v>
      </c>
      <c r="K40" s="27">
        <f t="shared" si="1"/>
        <v>0</v>
      </c>
    </row>
    <row r="41" spans="1:11" ht="25.5">
      <c r="A41" s="22" t="s">
        <v>268</v>
      </c>
      <c r="B41" s="2" t="s">
        <v>11</v>
      </c>
      <c r="C41" s="12" t="s">
        <v>87</v>
      </c>
      <c r="D41" s="6" t="s">
        <v>132</v>
      </c>
      <c r="E41" s="6" t="s">
        <v>324</v>
      </c>
      <c r="F41" s="38" t="s">
        <v>325</v>
      </c>
      <c r="G41" s="28"/>
      <c r="H41" s="33"/>
      <c r="I41" s="28">
        <f t="shared" si="0"/>
        <v>0</v>
      </c>
      <c r="J41" s="27">
        <f>100*G41</f>
        <v>0</v>
      </c>
      <c r="K41" s="27">
        <f t="shared" si="1"/>
        <v>0</v>
      </c>
    </row>
    <row r="42" spans="1:11" ht="19.5" customHeight="1">
      <c r="A42" s="22" t="s">
        <v>17</v>
      </c>
      <c r="B42" s="2" t="s">
        <v>11</v>
      </c>
      <c r="C42" s="12" t="s">
        <v>87</v>
      </c>
      <c r="D42" s="6" t="s">
        <v>133</v>
      </c>
      <c r="E42" s="6" t="s">
        <v>326</v>
      </c>
      <c r="F42" s="38" t="s">
        <v>420</v>
      </c>
      <c r="G42" s="28"/>
      <c r="H42" s="33"/>
      <c r="I42" s="28">
        <f t="shared" si="0"/>
        <v>0</v>
      </c>
      <c r="J42" s="27">
        <f>50*G42</f>
        <v>0</v>
      </c>
      <c r="K42" s="27">
        <f t="shared" si="1"/>
        <v>0</v>
      </c>
    </row>
    <row r="43" spans="1:11" ht="34.5" customHeight="1">
      <c r="A43" s="12" t="s">
        <v>19</v>
      </c>
      <c r="B43" s="2" t="s">
        <v>11</v>
      </c>
      <c r="C43" s="12" t="s">
        <v>87</v>
      </c>
      <c r="D43" s="6" t="s">
        <v>134</v>
      </c>
      <c r="E43" s="6" t="s">
        <v>327</v>
      </c>
      <c r="F43" s="38" t="s">
        <v>319</v>
      </c>
      <c r="G43" s="28"/>
      <c r="H43" s="33"/>
      <c r="I43" s="28">
        <f t="shared" si="0"/>
        <v>0</v>
      </c>
      <c r="J43" s="27">
        <f>10*G43</f>
        <v>0</v>
      </c>
      <c r="K43" s="27">
        <f t="shared" si="1"/>
        <v>0</v>
      </c>
    </row>
    <row r="44" spans="1:11" ht="44.25" customHeight="1">
      <c r="A44" s="22" t="s">
        <v>20</v>
      </c>
      <c r="B44" s="2" t="s">
        <v>11</v>
      </c>
      <c r="C44" s="12" t="s">
        <v>87</v>
      </c>
      <c r="D44" s="6" t="s">
        <v>135</v>
      </c>
      <c r="E44" s="6" t="s">
        <v>328</v>
      </c>
      <c r="F44" s="38" t="s">
        <v>319</v>
      </c>
      <c r="G44" s="28"/>
      <c r="H44" s="33"/>
      <c r="I44" s="28">
        <f t="shared" si="0"/>
        <v>0</v>
      </c>
      <c r="J44" s="27">
        <f>10*G44</f>
        <v>0</v>
      </c>
      <c r="K44" s="27">
        <f t="shared" si="1"/>
        <v>0</v>
      </c>
    </row>
    <row r="45" spans="1:11" ht="42.75" customHeight="1">
      <c r="A45" s="12" t="s">
        <v>21</v>
      </c>
      <c r="B45" s="2" t="s">
        <v>11</v>
      </c>
      <c r="C45" s="12" t="s">
        <v>63</v>
      </c>
      <c r="D45" s="6" t="s">
        <v>136</v>
      </c>
      <c r="E45" s="6" t="s">
        <v>358</v>
      </c>
      <c r="F45" s="36" t="s">
        <v>321</v>
      </c>
      <c r="G45" s="28"/>
      <c r="H45" s="33"/>
      <c r="I45" s="28">
        <f t="shared" si="0"/>
        <v>0</v>
      </c>
      <c r="J45" s="27">
        <f t="shared" ref="J45:J63" si="4">2*G45</f>
        <v>0</v>
      </c>
      <c r="K45" s="27">
        <f>J45*1.23</f>
        <v>0</v>
      </c>
    </row>
    <row r="46" spans="1:11" ht="34.5" customHeight="1">
      <c r="A46" s="22" t="s">
        <v>22</v>
      </c>
      <c r="B46" s="2" t="s">
        <v>11</v>
      </c>
      <c r="C46" s="12" t="s">
        <v>63</v>
      </c>
      <c r="D46" s="6" t="s">
        <v>137</v>
      </c>
      <c r="E46" s="6" t="s">
        <v>138</v>
      </c>
      <c r="F46" s="36" t="s">
        <v>321</v>
      </c>
      <c r="G46" s="28"/>
      <c r="H46" s="33"/>
      <c r="I46" s="28">
        <f t="shared" si="0"/>
        <v>0</v>
      </c>
      <c r="J46" s="27">
        <f t="shared" si="4"/>
        <v>0</v>
      </c>
      <c r="K46" s="27">
        <f t="shared" si="1"/>
        <v>0</v>
      </c>
    </row>
    <row r="47" spans="1:11" ht="40.5" customHeight="1">
      <c r="A47" s="22" t="s">
        <v>269</v>
      </c>
      <c r="B47" s="2" t="s">
        <v>11</v>
      </c>
      <c r="C47" s="12" t="s">
        <v>63</v>
      </c>
      <c r="D47" s="6" t="s">
        <v>139</v>
      </c>
      <c r="E47" s="6" t="s">
        <v>359</v>
      </c>
      <c r="F47" s="36" t="s">
        <v>321</v>
      </c>
      <c r="G47" s="28"/>
      <c r="H47" s="33"/>
      <c r="I47" s="28">
        <f t="shared" si="0"/>
        <v>0</v>
      </c>
      <c r="J47" s="27">
        <f t="shared" si="4"/>
        <v>0</v>
      </c>
      <c r="K47" s="27">
        <f t="shared" si="1"/>
        <v>0</v>
      </c>
    </row>
    <row r="48" spans="1:11" ht="33.75" customHeight="1">
      <c r="A48" s="12" t="s">
        <v>23</v>
      </c>
      <c r="B48" s="2" t="s">
        <v>11</v>
      </c>
      <c r="C48" s="12" t="s">
        <v>63</v>
      </c>
      <c r="D48" s="6" t="s">
        <v>140</v>
      </c>
      <c r="E48" s="6" t="s">
        <v>144</v>
      </c>
      <c r="F48" s="36" t="s">
        <v>321</v>
      </c>
      <c r="G48" s="28"/>
      <c r="H48" s="33"/>
      <c r="I48" s="28">
        <f t="shared" si="0"/>
        <v>0</v>
      </c>
      <c r="J48" s="27">
        <f t="shared" si="4"/>
        <v>0</v>
      </c>
      <c r="K48" s="27">
        <f t="shared" si="1"/>
        <v>0</v>
      </c>
    </row>
    <row r="49" spans="1:11" ht="38.25">
      <c r="A49" s="22" t="s">
        <v>24</v>
      </c>
      <c r="B49" s="2" t="s">
        <v>11</v>
      </c>
      <c r="C49" s="12" t="s">
        <v>63</v>
      </c>
      <c r="D49" s="6" t="s">
        <v>141</v>
      </c>
      <c r="E49" s="6" t="s">
        <v>142</v>
      </c>
      <c r="F49" s="36" t="s">
        <v>321</v>
      </c>
      <c r="G49" s="28"/>
      <c r="H49" s="33"/>
      <c r="I49" s="28">
        <f t="shared" si="0"/>
        <v>0</v>
      </c>
      <c r="J49" s="27">
        <f t="shared" si="4"/>
        <v>0</v>
      </c>
      <c r="K49" s="27">
        <f t="shared" si="1"/>
        <v>0</v>
      </c>
    </row>
    <row r="50" spans="1:11" ht="31.5" customHeight="1">
      <c r="A50" s="12" t="s">
        <v>25</v>
      </c>
      <c r="B50" s="2" t="s">
        <v>11</v>
      </c>
      <c r="C50" s="12" t="s">
        <v>63</v>
      </c>
      <c r="D50" s="6" t="s">
        <v>143</v>
      </c>
      <c r="E50" s="8" t="s">
        <v>329</v>
      </c>
      <c r="F50" s="36" t="s">
        <v>321</v>
      </c>
      <c r="G50" s="28"/>
      <c r="H50" s="33"/>
      <c r="I50" s="28">
        <f t="shared" si="0"/>
        <v>0</v>
      </c>
      <c r="J50" s="27">
        <f t="shared" si="4"/>
        <v>0</v>
      </c>
      <c r="K50" s="27">
        <f t="shared" si="1"/>
        <v>0</v>
      </c>
    </row>
    <row r="51" spans="1:11" ht="56.25" customHeight="1">
      <c r="A51" s="22" t="s">
        <v>26</v>
      </c>
      <c r="B51" s="2" t="s">
        <v>11</v>
      </c>
      <c r="C51" s="12" t="s">
        <v>63</v>
      </c>
      <c r="D51" s="6" t="s">
        <v>145</v>
      </c>
      <c r="E51" s="6" t="s">
        <v>398</v>
      </c>
      <c r="F51" s="36" t="s">
        <v>321</v>
      </c>
      <c r="G51" s="28"/>
      <c r="H51" s="33"/>
      <c r="I51" s="28">
        <f t="shared" si="0"/>
        <v>0</v>
      </c>
      <c r="J51" s="27">
        <f t="shared" si="4"/>
        <v>0</v>
      </c>
      <c r="K51" s="27">
        <f t="shared" si="1"/>
        <v>0</v>
      </c>
    </row>
    <row r="52" spans="1:11" ht="59.25" customHeight="1">
      <c r="A52" s="22" t="s">
        <v>27</v>
      </c>
      <c r="B52" s="2" t="s">
        <v>11</v>
      </c>
      <c r="C52" s="12" t="s">
        <v>63</v>
      </c>
      <c r="D52" s="6" t="s">
        <v>146</v>
      </c>
      <c r="E52" s="6" t="s">
        <v>399</v>
      </c>
      <c r="F52" s="36" t="s">
        <v>321</v>
      </c>
      <c r="G52" s="28"/>
      <c r="H52" s="33"/>
      <c r="I52" s="28">
        <f t="shared" si="0"/>
        <v>0</v>
      </c>
      <c r="J52" s="27">
        <f t="shared" si="4"/>
        <v>0</v>
      </c>
      <c r="K52" s="27">
        <f t="shared" si="1"/>
        <v>0</v>
      </c>
    </row>
    <row r="53" spans="1:11" ht="38.25">
      <c r="A53" s="12" t="s">
        <v>28</v>
      </c>
      <c r="B53" s="2" t="s">
        <v>11</v>
      </c>
      <c r="C53" s="12" t="s">
        <v>63</v>
      </c>
      <c r="D53" s="6" t="s">
        <v>147</v>
      </c>
      <c r="E53" s="6" t="s">
        <v>360</v>
      </c>
      <c r="F53" s="36" t="s">
        <v>321</v>
      </c>
      <c r="G53" s="28"/>
      <c r="H53" s="33"/>
      <c r="I53" s="28">
        <f t="shared" si="0"/>
        <v>0</v>
      </c>
      <c r="J53" s="27">
        <f t="shared" si="4"/>
        <v>0</v>
      </c>
      <c r="K53" s="27">
        <f t="shared" si="1"/>
        <v>0</v>
      </c>
    </row>
    <row r="54" spans="1:11" ht="25.5">
      <c r="A54" s="22" t="s">
        <v>29</v>
      </c>
      <c r="B54" s="2" t="s">
        <v>11</v>
      </c>
      <c r="C54" s="12" t="s">
        <v>63</v>
      </c>
      <c r="D54" s="6" t="s">
        <v>148</v>
      </c>
      <c r="E54" s="6" t="s">
        <v>361</v>
      </c>
      <c r="F54" s="36" t="s">
        <v>321</v>
      </c>
      <c r="G54" s="28"/>
      <c r="H54" s="33"/>
      <c r="I54" s="28">
        <f t="shared" si="0"/>
        <v>0</v>
      </c>
      <c r="J54" s="27">
        <f t="shared" si="4"/>
        <v>0</v>
      </c>
      <c r="K54" s="27">
        <f t="shared" si="1"/>
        <v>0</v>
      </c>
    </row>
    <row r="55" spans="1:11" ht="38.25">
      <c r="A55" s="12" t="s">
        <v>30</v>
      </c>
      <c r="B55" s="2" t="s">
        <v>11</v>
      </c>
      <c r="C55" s="12" t="s">
        <v>63</v>
      </c>
      <c r="D55" s="6" t="s">
        <v>150</v>
      </c>
      <c r="E55" s="6" t="s">
        <v>362</v>
      </c>
      <c r="F55" s="36" t="s">
        <v>321</v>
      </c>
      <c r="G55" s="28"/>
      <c r="H55" s="33"/>
      <c r="I55" s="28">
        <f t="shared" si="0"/>
        <v>0</v>
      </c>
      <c r="J55" s="27">
        <f t="shared" si="4"/>
        <v>0</v>
      </c>
      <c r="K55" s="27">
        <f t="shared" si="1"/>
        <v>0</v>
      </c>
    </row>
    <row r="56" spans="1:11" ht="25.5">
      <c r="A56" s="22" t="s">
        <v>31</v>
      </c>
      <c r="B56" s="2" t="s">
        <v>11</v>
      </c>
      <c r="C56" s="12" t="s">
        <v>63</v>
      </c>
      <c r="D56" s="6" t="s">
        <v>149</v>
      </c>
      <c r="E56" s="6" t="s">
        <v>363</v>
      </c>
      <c r="F56" s="36" t="s">
        <v>321</v>
      </c>
      <c r="G56" s="28"/>
      <c r="H56" s="33"/>
      <c r="I56" s="28">
        <f t="shared" si="0"/>
        <v>0</v>
      </c>
      <c r="J56" s="27">
        <f t="shared" si="4"/>
        <v>0</v>
      </c>
      <c r="K56" s="27">
        <f t="shared" si="1"/>
        <v>0</v>
      </c>
    </row>
    <row r="57" spans="1:11" ht="38.25">
      <c r="A57" s="22" t="s">
        <v>33</v>
      </c>
      <c r="B57" s="2" t="s">
        <v>11</v>
      </c>
      <c r="C57" s="12" t="s">
        <v>63</v>
      </c>
      <c r="D57" s="6" t="s">
        <v>151</v>
      </c>
      <c r="E57" s="6" t="s">
        <v>446</v>
      </c>
      <c r="F57" s="36" t="s">
        <v>321</v>
      </c>
      <c r="G57" s="28"/>
      <c r="H57" s="33"/>
      <c r="I57" s="28">
        <f t="shared" si="0"/>
        <v>0</v>
      </c>
      <c r="J57" s="27">
        <f t="shared" si="4"/>
        <v>0</v>
      </c>
      <c r="K57" s="27">
        <f t="shared" si="1"/>
        <v>0</v>
      </c>
    </row>
    <row r="58" spans="1:11" ht="25.5">
      <c r="A58" s="12" t="s">
        <v>34</v>
      </c>
      <c r="B58" s="2" t="s">
        <v>11</v>
      </c>
      <c r="C58" s="12" t="s">
        <v>63</v>
      </c>
      <c r="D58" s="6" t="s">
        <v>152</v>
      </c>
      <c r="E58" s="6" t="s">
        <v>364</v>
      </c>
      <c r="F58" s="36" t="s">
        <v>330</v>
      </c>
      <c r="G58" s="28"/>
      <c r="H58" s="33"/>
      <c r="I58" s="28">
        <f t="shared" si="0"/>
        <v>0</v>
      </c>
      <c r="J58" s="27">
        <f t="shared" si="4"/>
        <v>0</v>
      </c>
      <c r="K58" s="27">
        <f t="shared" si="1"/>
        <v>0</v>
      </c>
    </row>
    <row r="59" spans="1:11" ht="47.25" customHeight="1">
      <c r="A59" s="22" t="s">
        <v>35</v>
      </c>
      <c r="B59" s="2" t="s">
        <v>11</v>
      </c>
      <c r="C59" s="12" t="s">
        <v>63</v>
      </c>
      <c r="D59" s="6" t="s">
        <v>153</v>
      </c>
      <c r="E59" s="6" t="s">
        <v>400</v>
      </c>
      <c r="F59" s="36" t="s">
        <v>321</v>
      </c>
      <c r="G59" s="28"/>
      <c r="H59" s="33"/>
      <c r="I59" s="28">
        <f t="shared" si="0"/>
        <v>0</v>
      </c>
      <c r="J59" s="27">
        <f t="shared" si="4"/>
        <v>0</v>
      </c>
      <c r="K59" s="27">
        <f t="shared" si="1"/>
        <v>0</v>
      </c>
    </row>
    <row r="60" spans="1:11" ht="25.5">
      <c r="A60" s="12" t="s">
        <v>36</v>
      </c>
      <c r="B60" s="2" t="s">
        <v>11</v>
      </c>
      <c r="C60" s="12" t="s">
        <v>63</v>
      </c>
      <c r="D60" s="6" t="s">
        <v>154</v>
      </c>
      <c r="E60" s="6" t="s">
        <v>155</v>
      </c>
      <c r="F60" s="36" t="s">
        <v>321</v>
      </c>
      <c r="G60" s="28"/>
      <c r="H60" s="33"/>
      <c r="I60" s="28">
        <f t="shared" si="0"/>
        <v>0</v>
      </c>
      <c r="J60" s="27">
        <f t="shared" si="4"/>
        <v>0</v>
      </c>
      <c r="K60" s="27">
        <f t="shared" si="1"/>
        <v>0</v>
      </c>
    </row>
    <row r="61" spans="1:11" ht="25.5">
      <c r="A61" s="22" t="s">
        <v>37</v>
      </c>
      <c r="B61" s="2" t="s">
        <v>11</v>
      </c>
      <c r="C61" s="12" t="s">
        <v>63</v>
      </c>
      <c r="D61" s="6" t="s">
        <v>100</v>
      </c>
      <c r="E61" s="6" t="s">
        <v>156</v>
      </c>
      <c r="F61" s="36" t="s">
        <v>321</v>
      </c>
      <c r="G61" s="28"/>
      <c r="H61" s="33"/>
      <c r="I61" s="28">
        <f t="shared" si="0"/>
        <v>0</v>
      </c>
      <c r="J61" s="27">
        <f t="shared" si="4"/>
        <v>0</v>
      </c>
      <c r="K61" s="27">
        <f t="shared" si="1"/>
        <v>0</v>
      </c>
    </row>
    <row r="62" spans="1:11" ht="25.5">
      <c r="A62" s="22" t="s">
        <v>38</v>
      </c>
      <c r="B62" s="2" t="s">
        <v>11</v>
      </c>
      <c r="C62" s="12" t="s">
        <v>63</v>
      </c>
      <c r="D62" s="6" t="s">
        <v>157</v>
      </c>
      <c r="E62" s="6" t="s">
        <v>365</v>
      </c>
      <c r="F62" s="36" t="s">
        <v>321</v>
      </c>
      <c r="G62" s="28"/>
      <c r="H62" s="33"/>
      <c r="I62" s="28">
        <f t="shared" si="0"/>
        <v>0</v>
      </c>
      <c r="J62" s="27">
        <f t="shared" si="4"/>
        <v>0</v>
      </c>
      <c r="K62" s="27">
        <f t="shared" si="1"/>
        <v>0</v>
      </c>
    </row>
    <row r="63" spans="1:11" ht="29.25" customHeight="1">
      <c r="A63" s="12" t="s">
        <v>39</v>
      </c>
      <c r="B63" s="2" t="s">
        <v>11</v>
      </c>
      <c r="C63" s="12" t="s">
        <v>63</v>
      </c>
      <c r="D63" s="6" t="s">
        <v>158</v>
      </c>
      <c r="E63" s="6" t="s">
        <v>366</v>
      </c>
      <c r="F63" s="36" t="s">
        <v>321</v>
      </c>
      <c r="G63" s="28"/>
      <c r="H63" s="33"/>
      <c r="I63" s="28">
        <f t="shared" si="0"/>
        <v>0</v>
      </c>
      <c r="J63" s="27">
        <f t="shared" si="4"/>
        <v>0</v>
      </c>
      <c r="K63" s="27">
        <f t="shared" si="1"/>
        <v>0</v>
      </c>
    </row>
    <row r="64" spans="1:11" ht="32.25" customHeight="1">
      <c r="A64" s="22" t="s">
        <v>40</v>
      </c>
      <c r="B64" s="2" t="s">
        <v>11</v>
      </c>
      <c r="C64" s="12" t="s">
        <v>63</v>
      </c>
      <c r="D64" s="6" t="s">
        <v>159</v>
      </c>
      <c r="E64" s="6" t="s">
        <v>367</v>
      </c>
      <c r="F64" s="36" t="s">
        <v>244</v>
      </c>
      <c r="G64" s="28"/>
      <c r="H64" s="33"/>
      <c r="I64" s="28">
        <f t="shared" si="0"/>
        <v>0</v>
      </c>
      <c r="J64" s="27">
        <f>1*G64</f>
        <v>0</v>
      </c>
      <c r="K64" s="27">
        <f t="shared" si="1"/>
        <v>0</v>
      </c>
    </row>
    <row r="65" spans="1:11" ht="47.25" customHeight="1">
      <c r="A65" s="12" t="s">
        <v>41</v>
      </c>
      <c r="B65" s="2" t="s">
        <v>11</v>
      </c>
      <c r="C65" s="12" t="s">
        <v>63</v>
      </c>
      <c r="D65" s="6" t="s">
        <v>161</v>
      </c>
      <c r="E65" s="6" t="s">
        <v>401</v>
      </c>
      <c r="F65" s="36" t="s">
        <v>244</v>
      </c>
      <c r="G65" s="28"/>
      <c r="H65" s="33"/>
      <c r="I65" s="28">
        <f t="shared" si="0"/>
        <v>0</v>
      </c>
      <c r="J65" s="27">
        <f>1*G65</f>
        <v>0</v>
      </c>
      <c r="K65" s="27">
        <f t="shared" si="1"/>
        <v>0</v>
      </c>
    </row>
    <row r="66" spans="1:11" ht="54.75" customHeight="1">
      <c r="A66" s="22" t="s">
        <v>42</v>
      </c>
      <c r="B66" s="2" t="s">
        <v>11</v>
      </c>
      <c r="C66" s="12" t="s">
        <v>63</v>
      </c>
      <c r="D66" s="6" t="s">
        <v>162</v>
      </c>
      <c r="E66" s="6" t="s">
        <v>368</v>
      </c>
      <c r="F66" s="36" t="s">
        <v>244</v>
      </c>
      <c r="G66" s="28"/>
      <c r="H66" s="33"/>
      <c r="I66" s="28">
        <f t="shared" si="0"/>
        <v>0</v>
      </c>
      <c r="J66" s="27">
        <f>1*G66</f>
        <v>0</v>
      </c>
      <c r="K66" s="27">
        <f t="shared" si="1"/>
        <v>0</v>
      </c>
    </row>
    <row r="67" spans="1:11" ht="33" customHeight="1">
      <c r="A67" s="22" t="s">
        <v>43</v>
      </c>
      <c r="B67" s="2" t="s">
        <v>11</v>
      </c>
      <c r="C67" s="12" t="s">
        <v>63</v>
      </c>
      <c r="D67" s="6" t="s">
        <v>163</v>
      </c>
      <c r="E67" s="6" t="s">
        <v>369</v>
      </c>
      <c r="F67" s="36" t="s">
        <v>244</v>
      </c>
      <c r="G67" s="28"/>
      <c r="H67" s="33"/>
      <c r="I67" s="28">
        <f t="shared" si="0"/>
        <v>0</v>
      </c>
      <c r="J67" s="27">
        <f>1*G67</f>
        <v>0</v>
      </c>
      <c r="K67" s="27">
        <f t="shared" si="1"/>
        <v>0</v>
      </c>
    </row>
    <row r="68" spans="1:11" ht="25.5">
      <c r="A68" s="12" t="s">
        <v>44</v>
      </c>
      <c r="B68" s="2" t="s">
        <v>11</v>
      </c>
      <c r="C68" s="12" t="s">
        <v>63</v>
      </c>
      <c r="D68" s="6" t="s">
        <v>99</v>
      </c>
      <c r="E68" s="6" t="s">
        <v>370</v>
      </c>
      <c r="F68" s="36" t="s">
        <v>321</v>
      </c>
      <c r="G68" s="28"/>
      <c r="H68" s="33"/>
      <c r="I68" s="28">
        <f t="shared" si="0"/>
        <v>0</v>
      </c>
      <c r="J68" s="27">
        <f>2*G68</f>
        <v>0</v>
      </c>
      <c r="K68" s="27">
        <f t="shared" si="1"/>
        <v>0</v>
      </c>
    </row>
    <row r="69" spans="1:11" ht="31.5" customHeight="1">
      <c r="A69" s="22" t="s">
        <v>45</v>
      </c>
      <c r="B69" s="2" t="s">
        <v>11</v>
      </c>
      <c r="C69" s="12" t="s">
        <v>63</v>
      </c>
      <c r="D69" s="6" t="s">
        <v>164</v>
      </c>
      <c r="E69" s="6" t="s">
        <v>371</v>
      </c>
      <c r="F69" s="36" t="s">
        <v>244</v>
      </c>
      <c r="G69" s="28"/>
      <c r="H69" s="33"/>
      <c r="I69" s="28">
        <f t="shared" si="0"/>
        <v>0</v>
      </c>
      <c r="J69" s="27">
        <f t="shared" ref="J69:J77" si="5">1*G69</f>
        <v>0</v>
      </c>
      <c r="K69" s="27">
        <f t="shared" si="1"/>
        <v>0</v>
      </c>
    </row>
    <row r="70" spans="1:11" ht="33.75" customHeight="1">
      <c r="A70" s="12" t="s">
        <v>46</v>
      </c>
      <c r="B70" s="2" t="s">
        <v>11</v>
      </c>
      <c r="C70" s="12" t="s">
        <v>63</v>
      </c>
      <c r="D70" s="6" t="s">
        <v>165</v>
      </c>
      <c r="E70" s="6" t="s">
        <v>371</v>
      </c>
      <c r="F70" s="36" t="s">
        <v>244</v>
      </c>
      <c r="G70" s="28"/>
      <c r="H70" s="33"/>
      <c r="I70" s="28">
        <f t="shared" si="0"/>
        <v>0</v>
      </c>
      <c r="J70" s="27">
        <f t="shared" si="5"/>
        <v>0</v>
      </c>
      <c r="K70" s="27">
        <f t="shared" si="1"/>
        <v>0</v>
      </c>
    </row>
    <row r="71" spans="1:11" ht="38.25">
      <c r="A71" s="22" t="s">
        <v>47</v>
      </c>
      <c r="B71" s="2" t="s">
        <v>11</v>
      </c>
      <c r="C71" s="12" t="s">
        <v>63</v>
      </c>
      <c r="D71" s="6" t="s">
        <v>166</v>
      </c>
      <c r="E71" s="6" t="s">
        <v>216</v>
      </c>
      <c r="F71" s="36" t="s">
        <v>244</v>
      </c>
      <c r="G71" s="28"/>
      <c r="H71" s="33"/>
      <c r="I71" s="28">
        <f t="shared" si="0"/>
        <v>0</v>
      </c>
      <c r="J71" s="27">
        <f t="shared" si="5"/>
        <v>0</v>
      </c>
      <c r="K71" s="27">
        <f t="shared" si="1"/>
        <v>0</v>
      </c>
    </row>
    <row r="72" spans="1:11" ht="25.5">
      <c r="A72" s="22" t="s">
        <v>48</v>
      </c>
      <c r="B72" s="2" t="s">
        <v>11</v>
      </c>
      <c r="C72" s="12" t="s">
        <v>63</v>
      </c>
      <c r="D72" s="6" t="s">
        <v>167</v>
      </c>
      <c r="E72" s="6" t="s">
        <v>332</v>
      </c>
      <c r="F72" s="36" t="s">
        <v>333</v>
      </c>
      <c r="G72" s="28"/>
      <c r="H72" s="33"/>
      <c r="I72" s="28">
        <f t="shared" si="0"/>
        <v>0</v>
      </c>
      <c r="J72" s="27">
        <f t="shared" si="5"/>
        <v>0</v>
      </c>
      <c r="K72" s="27">
        <f t="shared" si="1"/>
        <v>0</v>
      </c>
    </row>
    <row r="73" spans="1:11" ht="25.5">
      <c r="A73" s="12" t="s">
        <v>49</v>
      </c>
      <c r="B73" s="2" t="s">
        <v>11</v>
      </c>
      <c r="C73" s="12" t="s">
        <v>63</v>
      </c>
      <c r="D73" s="6" t="s">
        <v>168</v>
      </c>
      <c r="E73" s="6" t="s">
        <v>169</v>
      </c>
      <c r="F73" s="36" t="s">
        <v>160</v>
      </c>
      <c r="G73" s="28"/>
      <c r="H73" s="33"/>
      <c r="I73" s="28">
        <f t="shared" si="0"/>
        <v>0</v>
      </c>
      <c r="J73" s="27">
        <f t="shared" si="5"/>
        <v>0</v>
      </c>
      <c r="K73" s="27">
        <f t="shared" si="1"/>
        <v>0</v>
      </c>
    </row>
    <row r="74" spans="1:11" ht="38.25">
      <c r="A74" s="22" t="s">
        <v>50</v>
      </c>
      <c r="B74" s="2" t="s">
        <v>11</v>
      </c>
      <c r="C74" s="12" t="s">
        <v>63</v>
      </c>
      <c r="D74" s="6" t="s">
        <v>170</v>
      </c>
      <c r="E74" s="6" t="s">
        <v>402</v>
      </c>
      <c r="F74" s="36" t="s">
        <v>334</v>
      </c>
      <c r="G74" s="28"/>
      <c r="H74" s="33"/>
      <c r="I74" s="28">
        <f t="shared" si="0"/>
        <v>0</v>
      </c>
      <c r="J74" s="27">
        <f t="shared" si="5"/>
        <v>0</v>
      </c>
      <c r="K74" s="27">
        <f t="shared" ref="K74:K138" si="6">J74*1.23</f>
        <v>0</v>
      </c>
    </row>
    <row r="75" spans="1:11" ht="25.5">
      <c r="A75" s="12" t="s">
        <v>51</v>
      </c>
      <c r="B75" s="2" t="s">
        <v>11</v>
      </c>
      <c r="C75" s="12" t="s">
        <v>63</v>
      </c>
      <c r="D75" s="6" t="s">
        <v>171</v>
      </c>
      <c r="E75" s="6" t="s">
        <v>441</v>
      </c>
      <c r="F75" s="36" t="s">
        <v>160</v>
      </c>
      <c r="G75" s="28"/>
      <c r="H75" s="33"/>
      <c r="I75" s="28">
        <f t="shared" si="0"/>
        <v>0</v>
      </c>
      <c r="J75" s="27">
        <f t="shared" si="5"/>
        <v>0</v>
      </c>
      <c r="K75" s="27">
        <f t="shared" si="6"/>
        <v>0</v>
      </c>
    </row>
    <row r="76" spans="1:11" ht="25.5">
      <c r="A76" s="22" t="s">
        <v>52</v>
      </c>
      <c r="B76" s="2" t="s">
        <v>11</v>
      </c>
      <c r="C76" s="12" t="s">
        <v>13</v>
      </c>
      <c r="D76" s="6" t="s">
        <v>172</v>
      </c>
      <c r="E76" s="6" t="s">
        <v>372</v>
      </c>
      <c r="F76" s="36" t="s">
        <v>244</v>
      </c>
      <c r="G76" s="28"/>
      <c r="H76" s="33"/>
      <c r="I76" s="28">
        <f t="shared" si="0"/>
        <v>0</v>
      </c>
      <c r="J76" s="27">
        <f t="shared" si="5"/>
        <v>0</v>
      </c>
      <c r="K76" s="27">
        <f t="shared" si="6"/>
        <v>0</v>
      </c>
    </row>
    <row r="77" spans="1:11" ht="52.5" customHeight="1">
      <c r="A77" s="22" t="s">
        <v>53</v>
      </c>
      <c r="B77" s="2" t="s">
        <v>11</v>
      </c>
      <c r="C77" s="12" t="s">
        <v>13</v>
      </c>
      <c r="D77" s="6" t="s">
        <v>173</v>
      </c>
      <c r="E77" s="6" t="s">
        <v>463</v>
      </c>
      <c r="F77" s="36" t="s">
        <v>321</v>
      </c>
      <c r="G77" s="28"/>
      <c r="H77" s="33"/>
      <c r="I77" s="28">
        <f t="shared" si="0"/>
        <v>0</v>
      </c>
      <c r="J77" s="27">
        <f t="shared" si="5"/>
        <v>0</v>
      </c>
      <c r="K77" s="27">
        <f t="shared" si="6"/>
        <v>0</v>
      </c>
    </row>
    <row r="78" spans="1:11" ht="25.5">
      <c r="A78" s="12" t="s">
        <v>54</v>
      </c>
      <c r="B78" s="2" t="s">
        <v>11</v>
      </c>
      <c r="C78" s="12" t="s">
        <v>13</v>
      </c>
      <c r="D78" s="6" t="s">
        <v>174</v>
      </c>
      <c r="E78" s="6" t="s">
        <v>175</v>
      </c>
      <c r="F78" s="36" t="s">
        <v>321</v>
      </c>
      <c r="G78" s="28"/>
      <c r="H78" s="33"/>
      <c r="I78" s="28">
        <f t="shared" si="0"/>
        <v>0</v>
      </c>
      <c r="J78" s="27">
        <f>2*G78</f>
        <v>0</v>
      </c>
      <c r="K78" s="27">
        <f t="shared" si="6"/>
        <v>0</v>
      </c>
    </row>
    <row r="79" spans="1:11" ht="25.5">
      <c r="A79" s="22" t="s">
        <v>55</v>
      </c>
      <c r="B79" s="2" t="s">
        <v>11</v>
      </c>
      <c r="C79" s="12" t="s">
        <v>13</v>
      </c>
      <c r="D79" s="6" t="s">
        <v>176</v>
      </c>
      <c r="E79" s="6" t="s">
        <v>374</v>
      </c>
      <c r="F79" s="36" t="s">
        <v>300</v>
      </c>
      <c r="G79" s="28"/>
      <c r="H79" s="33"/>
      <c r="I79" s="28">
        <f t="shared" si="0"/>
        <v>0</v>
      </c>
      <c r="J79" s="27">
        <f>2*G79</f>
        <v>0</v>
      </c>
      <c r="K79" s="27">
        <f t="shared" si="6"/>
        <v>0</v>
      </c>
    </row>
    <row r="80" spans="1:11" ht="25.5">
      <c r="A80" s="12" t="s">
        <v>56</v>
      </c>
      <c r="B80" s="2" t="s">
        <v>11</v>
      </c>
      <c r="C80" s="12" t="s">
        <v>13</v>
      </c>
      <c r="D80" s="6" t="s">
        <v>176</v>
      </c>
      <c r="E80" s="6" t="s">
        <v>375</v>
      </c>
      <c r="F80" s="36" t="s">
        <v>321</v>
      </c>
      <c r="G80" s="28"/>
      <c r="H80" s="33"/>
      <c r="I80" s="28">
        <f t="shared" si="0"/>
        <v>0</v>
      </c>
      <c r="J80" s="27">
        <f>4*G80</f>
        <v>0</v>
      </c>
      <c r="K80" s="27">
        <f t="shared" si="6"/>
        <v>0</v>
      </c>
    </row>
    <row r="81" spans="1:11" ht="25.5">
      <c r="A81" s="22" t="s">
        <v>57</v>
      </c>
      <c r="B81" s="2" t="s">
        <v>11</v>
      </c>
      <c r="C81" s="12" t="s">
        <v>13</v>
      </c>
      <c r="D81" s="6" t="s">
        <v>178</v>
      </c>
      <c r="E81" s="6" t="s">
        <v>442</v>
      </c>
      <c r="F81" s="36" t="s">
        <v>244</v>
      </c>
      <c r="G81" s="28"/>
      <c r="H81" s="33"/>
      <c r="I81" s="28">
        <f t="shared" si="0"/>
        <v>0</v>
      </c>
      <c r="J81" s="27">
        <f>2*G81</f>
        <v>0</v>
      </c>
      <c r="K81" s="27">
        <f t="shared" si="6"/>
        <v>0</v>
      </c>
    </row>
    <row r="82" spans="1:11" ht="51">
      <c r="A82" s="22" t="s">
        <v>58</v>
      </c>
      <c r="B82" s="2" t="s">
        <v>11</v>
      </c>
      <c r="C82" s="12" t="s">
        <v>13</v>
      </c>
      <c r="D82" s="6" t="s">
        <v>177</v>
      </c>
      <c r="E82" s="6" t="s">
        <v>403</v>
      </c>
      <c r="F82" s="36" t="s">
        <v>335</v>
      </c>
      <c r="G82" s="28"/>
      <c r="H82" s="33"/>
      <c r="I82" s="28">
        <f t="shared" si="0"/>
        <v>0</v>
      </c>
      <c r="J82" s="27">
        <f>1*G82</f>
        <v>0</v>
      </c>
      <c r="K82" s="27">
        <f t="shared" si="6"/>
        <v>0</v>
      </c>
    </row>
    <row r="83" spans="1:11" ht="25.5">
      <c r="A83" s="12" t="s">
        <v>59</v>
      </c>
      <c r="B83" s="2" t="s">
        <v>11</v>
      </c>
      <c r="C83" s="12" t="s">
        <v>13</v>
      </c>
      <c r="D83" s="6" t="s">
        <v>96</v>
      </c>
      <c r="E83" s="6" t="s">
        <v>373</v>
      </c>
      <c r="F83" s="36" t="s">
        <v>336</v>
      </c>
      <c r="G83" s="28"/>
      <c r="H83" s="33"/>
      <c r="I83" s="28">
        <f t="shared" si="0"/>
        <v>0</v>
      </c>
      <c r="J83" s="27">
        <f>6*G83</f>
        <v>0</v>
      </c>
      <c r="K83" s="27">
        <f t="shared" si="6"/>
        <v>0</v>
      </c>
    </row>
    <row r="84" spans="1:11" ht="25.5">
      <c r="A84" s="22" t="s">
        <v>60</v>
      </c>
      <c r="B84" s="2" t="s">
        <v>11</v>
      </c>
      <c r="C84" s="12" t="s">
        <v>13</v>
      </c>
      <c r="D84" s="6" t="s">
        <v>18</v>
      </c>
      <c r="E84" s="6" t="s">
        <v>376</v>
      </c>
      <c r="F84" s="36" t="s">
        <v>321</v>
      </c>
      <c r="G84" s="28"/>
      <c r="H84" s="33"/>
      <c r="I84" s="28">
        <f t="shared" si="0"/>
        <v>0</v>
      </c>
      <c r="J84" s="27">
        <f>56*G84</f>
        <v>0</v>
      </c>
      <c r="K84" s="27">
        <f t="shared" si="6"/>
        <v>0</v>
      </c>
    </row>
    <row r="85" spans="1:11" ht="25.5">
      <c r="A85" s="12" t="s">
        <v>61</v>
      </c>
      <c r="B85" s="2" t="s">
        <v>11</v>
      </c>
      <c r="C85" s="12" t="s">
        <v>13</v>
      </c>
      <c r="D85" s="6" t="s">
        <v>452</v>
      </c>
      <c r="E85" s="6" t="s">
        <v>451</v>
      </c>
      <c r="F85" s="36" t="s">
        <v>244</v>
      </c>
      <c r="G85" s="28"/>
      <c r="H85" s="33"/>
      <c r="I85" s="28">
        <f t="shared" si="0"/>
        <v>0</v>
      </c>
      <c r="J85" s="27">
        <f>2*G85</f>
        <v>0</v>
      </c>
      <c r="K85" s="27">
        <f t="shared" si="6"/>
        <v>0</v>
      </c>
    </row>
    <row r="86" spans="1:11" ht="38.25">
      <c r="A86" s="22" t="s">
        <v>62</v>
      </c>
      <c r="B86" s="2" t="s">
        <v>11</v>
      </c>
      <c r="C86" s="12" t="s">
        <v>13</v>
      </c>
      <c r="D86" s="6" t="s">
        <v>179</v>
      </c>
      <c r="E86" s="6" t="s">
        <v>180</v>
      </c>
      <c r="F86" s="39" t="s">
        <v>244</v>
      </c>
      <c r="G86" s="28"/>
      <c r="H86" s="33"/>
      <c r="I86" s="28">
        <f t="shared" si="0"/>
        <v>0</v>
      </c>
      <c r="J86" s="27">
        <f>1*G86</f>
        <v>0</v>
      </c>
      <c r="K86" s="27">
        <f t="shared" si="6"/>
        <v>0</v>
      </c>
    </row>
    <row r="87" spans="1:11" ht="25.5">
      <c r="A87" s="22" t="s">
        <v>270</v>
      </c>
      <c r="B87" s="2" t="s">
        <v>11</v>
      </c>
      <c r="C87" s="12" t="s">
        <v>13</v>
      </c>
      <c r="D87" s="6" t="s">
        <v>32</v>
      </c>
      <c r="E87" s="6" t="s">
        <v>337</v>
      </c>
      <c r="F87" s="39" t="s">
        <v>302</v>
      </c>
      <c r="G87" s="28"/>
      <c r="H87" s="33"/>
      <c r="I87" s="28">
        <f t="shared" si="0"/>
        <v>0</v>
      </c>
      <c r="J87" s="27">
        <f>1*G87</f>
        <v>0</v>
      </c>
      <c r="K87" s="27">
        <f t="shared" si="6"/>
        <v>0</v>
      </c>
    </row>
    <row r="88" spans="1:11" ht="25.5">
      <c r="A88" s="12" t="s">
        <v>271</v>
      </c>
      <c r="B88" s="2" t="s">
        <v>11</v>
      </c>
      <c r="C88" s="12" t="s">
        <v>13</v>
      </c>
      <c r="D88" s="6" t="s">
        <v>181</v>
      </c>
      <c r="E88" s="6" t="s">
        <v>182</v>
      </c>
      <c r="F88" s="36" t="s">
        <v>244</v>
      </c>
      <c r="G88" s="28"/>
      <c r="H88" s="33"/>
      <c r="I88" s="28">
        <f t="shared" si="0"/>
        <v>0</v>
      </c>
      <c r="J88" s="27">
        <f>12*G88</f>
        <v>0</v>
      </c>
      <c r="K88" s="27">
        <f t="shared" si="6"/>
        <v>0</v>
      </c>
    </row>
    <row r="89" spans="1:11" ht="25.5">
      <c r="A89" s="22" t="s">
        <v>272</v>
      </c>
      <c r="B89" s="2" t="s">
        <v>11</v>
      </c>
      <c r="C89" s="12" t="s">
        <v>13</v>
      </c>
      <c r="D89" s="6" t="s">
        <v>183</v>
      </c>
      <c r="E89" s="6" t="s">
        <v>184</v>
      </c>
      <c r="F89" s="36" t="s">
        <v>244</v>
      </c>
      <c r="G89" s="28"/>
      <c r="H89" s="33"/>
      <c r="I89" s="28">
        <f t="shared" si="0"/>
        <v>0</v>
      </c>
      <c r="J89" s="27">
        <f>1*G89</f>
        <v>0</v>
      </c>
      <c r="K89" s="27">
        <f t="shared" si="6"/>
        <v>0</v>
      </c>
    </row>
    <row r="90" spans="1:11" ht="25.5">
      <c r="A90" s="12" t="s">
        <v>273</v>
      </c>
      <c r="B90" s="2" t="s">
        <v>11</v>
      </c>
      <c r="C90" s="12" t="s">
        <v>13</v>
      </c>
      <c r="D90" s="6" t="s">
        <v>185</v>
      </c>
      <c r="E90" s="6" t="s">
        <v>377</v>
      </c>
      <c r="F90" s="36" t="s">
        <v>338</v>
      </c>
      <c r="G90" s="28"/>
      <c r="H90" s="33"/>
      <c r="I90" s="28">
        <f t="shared" si="0"/>
        <v>0</v>
      </c>
      <c r="J90" s="27">
        <f>1*G90</f>
        <v>0</v>
      </c>
      <c r="K90" s="27">
        <f t="shared" si="6"/>
        <v>0</v>
      </c>
    </row>
    <row r="91" spans="1:11" ht="25.5">
      <c r="A91" s="22" t="s">
        <v>274</v>
      </c>
      <c r="B91" s="2" t="s">
        <v>11</v>
      </c>
      <c r="C91" s="12" t="s">
        <v>13</v>
      </c>
      <c r="D91" s="6" t="s">
        <v>185</v>
      </c>
      <c r="E91" s="6" t="s">
        <v>378</v>
      </c>
      <c r="F91" s="36" t="s">
        <v>300</v>
      </c>
      <c r="G91" s="28"/>
      <c r="H91" s="33"/>
      <c r="I91" s="28">
        <f t="shared" si="0"/>
        <v>0</v>
      </c>
      <c r="J91" s="27">
        <f>6*G91</f>
        <v>0</v>
      </c>
      <c r="K91" s="27">
        <f t="shared" si="6"/>
        <v>0</v>
      </c>
    </row>
    <row r="92" spans="1:11" ht="25.5">
      <c r="A92" s="22" t="s">
        <v>275</v>
      </c>
      <c r="B92" s="2" t="s">
        <v>11</v>
      </c>
      <c r="C92" s="12" t="s">
        <v>13</v>
      </c>
      <c r="D92" s="6" t="s">
        <v>185</v>
      </c>
      <c r="E92" s="6" t="s">
        <v>379</v>
      </c>
      <c r="F92" s="36" t="s">
        <v>300</v>
      </c>
      <c r="G92" s="28"/>
      <c r="H92" s="33"/>
      <c r="I92" s="28">
        <f t="shared" si="0"/>
        <v>0</v>
      </c>
      <c r="J92" s="27">
        <f>4*G92</f>
        <v>0</v>
      </c>
      <c r="K92" s="27">
        <f t="shared" si="6"/>
        <v>0</v>
      </c>
    </row>
    <row r="93" spans="1:11" ht="25.5">
      <c r="A93" s="12" t="s">
        <v>276</v>
      </c>
      <c r="B93" s="2" t="s">
        <v>11</v>
      </c>
      <c r="C93" s="12" t="s">
        <v>13</v>
      </c>
      <c r="D93" s="6" t="s">
        <v>186</v>
      </c>
      <c r="E93" s="6" t="s">
        <v>380</v>
      </c>
      <c r="F93" s="36" t="s">
        <v>421</v>
      </c>
      <c r="G93" s="28"/>
      <c r="H93" s="33"/>
      <c r="I93" s="28">
        <f t="shared" si="0"/>
        <v>0</v>
      </c>
      <c r="J93" s="27">
        <f>4*G93</f>
        <v>0</v>
      </c>
      <c r="K93" s="27">
        <f t="shared" si="6"/>
        <v>0</v>
      </c>
    </row>
    <row r="94" spans="1:11" ht="25.5">
      <c r="A94" s="22" t="s">
        <v>277</v>
      </c>
      <c r="B94" s="2" t="s">
        <v>11</v>
      </c>
      <c r="C94" s="12" t="s">
        <v>13</v>
      </c>
      <c r="D94" s="6" t="s">
        <v>187</v>
      </c>
      <c r="E94" s="6" t="s">
        <v>381</v>
      </c>
      <c r="F94" s="36" t="s">
        <v>244</v>
      </c>
      <c r="G94" s="28"/>
      <c r="H94" s="33"/>
      <c r="I94" s="28">
        <f t="shared" si="0"/>
        <v>0</v>
      </c>
      <c r="J94" s="27">
        <f>2*G94</f>
        <v>0</v>
      </c>
      <c r="K94" s="27">
        <f t="shared" si="6"/>
        <v>0</v>
      </c>
    </row>
    <row r="95" spans="1:11" ht="38.25">
      <c r="A95" s="12" t="s">
        <v>278</v>
      </c>
      <c r="B95" s="2" t="s">
        <v>11</v>
      </c>
      <c r="C95" s="12" t="s">
        <v>13</v>
      </c>
      <c r="D95" s="6" t="s">
        <v>188</v>
      </c>
      <c r="E95" s="6" t="s">
        <v>445</v>
      </c>
      <c r="F95" s="36" t="s">
        <v>244</v>
      </c>
      <c r="G95" s="28"/>
      <c r="H95" s="33"/>
      <c r="I95" s="28">
        <f t="shared" si="0"/>
        <v>0</v>
      </c>
      <c r="J95" s="27">
        <f>1*G95</f>
        <v>0</v>
      </c>
      <c r="K95" s="27">
        <f t="shared" si="6"/>
        <v>0</v>
      </c>
    </row>
    <row r="96" spans="1:11" ht="38.25">
      <c r="A96" s="22" t="s">
        <v>279</v>
      </c>
      <c r="B96" s="2" t="s">
        <v>11</v>
      </c>
      <c r="C96" s="12" t="s">
        <v>13</v>
      </c>
      <c r="D96" s="6" t="s">
        <v>95</v>
      </c>
      <c r="E96" s="6" t="s">
        <v>464</v>
      </c>
      <c r="F96" s="36" t="s">
        <v>244</v>
      </c>
      <c r="G96" s="28"/>
      <c r="H96" s="33"/>
      <c r="I96" s="28">
        <f t="shared" si="0"/>
        <v>0</v>
      </c>
      <c r="J96" s="27">
        <f>1*G96</f>
        <v>0</v>
      </c>
      <c r="K96" s="27">
        <f t="shared" si="6"/>
        <v>0</v>
      </c>
    </row>
    <row r="97" spans="1:11" ht="25.5">
      <c r="A97" s="22" t="s">
        <v>280</v>
      </c>
      <c r="B97" s="2" t="s">
        <v>11</v>
      </c>
      <c r="C97" s="12" t="s">
        <v>13</v>
      </c>
      <c r="D97" s="6" t="s">
        <v>189</v>
      </c>
      <c r="E97" s="6" t="s">
        <v>190</v>
      </c>
      <c r="F97" s="36" t="s">
        <v>300</v>
      </c>
      <c r="G97" s="28"/>
      <c r="H97" s="33"/>
      <c r="I97" s="28">
        <f t="shared" si="0"/>
        <v>0</v>
      </c>
      <c r="J97" s="27">
        <f>1*G97</f>
        <v>0</v>
      </c>
      <c r="K97" s="27">
        <f t="shared" si="6"/>
        <v>0</v>
      </c>
    </row>
    <row r="98" spans="1:11" ht="25.5">
      <c r="A98" s="12" t="s">
        <v>281</v>
      </c>
      <c r="B98" s="2" t="s">
        <v>11</v>
      </c>
      <c r="C98" s="12" t="s">
        <v>13</v>
      </c>
      <c r="D98" s="6" t="s">
        <v>191</v>
      </c>
      <c r="E98" s="6" t="s">
        <v>382</v>
      </c>
      <c r="F98" s="36" t="s">
        <v>331</v>
      </c>
      <c r="G98" s="28"/>
      <c r="H98" s="33"/>
      <c r="I98" s="28">
        <f t="shared" si="0"/>
        <v>0</v>
      </c>
      <c r="J98" s="27">
        <f>4*G98</f>
        <v>0</v>
      </c>
      <c r="K98" s="27">
        <f t="shared" si="6"/>
        <v>0</v>
      </c>
    </row>
    <row r="99" spans="1:11" ht="51">
      <c r="A99" s="22" t="s">
        <v>282</v>
      </c>
      <c r="B99" s="2" t="s">
        <v>11</v>
      </c>
      <c r="C99" s="12" t="s">
        <v>13</v>
      </c>
      <c r="D99" s="6" t="s">
        <v>192</v>
      </c>
      <c r="E99" s="6" t="s">
        <v>383</v>
      </c>
      <c r="F99" s="36" t="s">
        <v>244</v>
      </c>
      <c r="G99" s="28"/>
      <c r="H99" s="33"/>
      <c r="I99" s="28">
        <f t="shared" si="0"/>
        <v>0</v>
      </c>
      <c r="J99" s="27">
        <f>3*G99</f>
        <v>0</v>
      </c>
      <c r="K99" s="27">
        <f t="shared" si="6"/>
        <v>0</v>
      </c>
    </row>
    <row r="100" spans="1:11" ht="25.5">
      <c r="A100" s="12" t="s">
        <v>283</v>
      </c>
      <c r="B100" s="2" t="s">
        <v>11</v>
      </c>
      <c r="C100" s="12" t="s">
        <v>13</v>
      </c>
      <c r="D100" s="6" t="s">
        <v>193</v>
      </c>
      <c r="E100" s="6" t="s">
        <v>465</v>
      </c>
      <c r="F100" s="36" t="s">
        <v>244</v>
      </c>
      <c r="G100" s="28"/>
      <c r="H100" s="33"/>
      <c r="I100" s="28">
        <f t="shared" si="0"/>
        <v>0</v>
      </c>
      <c r="J100" s="27">
        <f>1*G100</f>
        <v>0</v>
      </c>
      <c r="K100" s="27">
        <f t="shared" si="6"/>
        <v>0</v>
      </c>
    </row>
    <row r="101" spans="1:11" ht="38.25">
      <c r="A101" s="22" t="s">
        <v>284</v>
      </c>
      <c r="B101" s="2" t="s">
        <v>11</v>
      </c>
      <c r="C101" s="12" t="s">
        <v>13</v>
      </c>
      <c r="D101" s="6" t="s">
        <v>194</v>
      </c>
      <c r="E101" s="6" t="s">
        <v>384</v>
      </c>
      <c r="F101" s="36" t="s">
        <v>466</v>
      </c>
      <c r="G101" s="28"/>
      <c r="H101" s="33"/>
      <c r="I101" s="28">
        <f t="shared" si="0"/>
        <v>0</v>
      </c>
      <c r="J101" s="27">
        <f>1*G101</f>
        <v>0</v>
      </c>
      <c r="K101" s="27">
        <f t="shared" si="6"/>
        <v>0</v>
      </c>
    </row>
    <row r="102" spans="1:11" ht="25.5">
      <c r="A102" s="22" t="s">
        <v>285</v>
      </c>
      <c r="B102" s="2" t="s">
        <v>11</v>
      </c>
      <c r="C102" s="12" t="s">
        <v>13</v>
      </c>
      <c r="D102" s="6" t="s">
        <v>195</v>
      </c>
      <c r="E102" s="24" t="s">
        <v>385</v>
      </c>
      <c r="F102" s="36" t="s">
        <v>321</v>
      </c>
      <c r="G102" s="28"/>
      <c r="H102" s="33"/>
      <c r="I102" s="28">
        <f t="shared" si="0"/>
        <v>0</v>
      </c>
      <c r="J102" s="27">
        <f>1*G102</f>
        <v>0</v>
      </c>
      <c r="K102" s="27">
        <f t="shared" si="6"/>
        <v>0</v>
      </c>
    </row>
    <row r="103" spans="1:11" ht="25.5">
      <c r="A103" s="12" t="s">
        <v>286</v>
      </c>
      <c r="B103" s="2" t="s">
        <v>11</v>
      </c>
      <c r="C103" s="12" t="s">
        <v>13</v>
      </c>
      <c r="D103" s="6" t="s">
        <v>196</v>
      </c>
      <c r="E103" s="6" t="s">
        <v>404</v>
      </c>
      <c r="F103" s="36" t="s">
        <v>244</v>
      </c>
      <c r="G103" s="28"/>
      <c r="H103" s="33"/>
      <c r="I103" s="28">
        <f t="shared" si="0"/>
        <v>0</v>
      </c>
      <c r="J103" s="27">
        <f>2*G103</f>
        <v>0</v>
      </c>
      <c r="K103" s="27">
        <f t="shared" si="6"/>
        <v>0</v>
      </c>
    </row>
    <row r="104" spans="1:11" ht="25.5">
      <c r="A104" s="22" t="s">
        <v>287</v>
      </c>
      <c r="B104" s="2" t="s">
        <v>11</v>
      </c>
      <c r="C104" s="12" t="s">
        <v>13</v>
      </c>
      <c r="D104" s="6" t="s">
        <v>98</v>
      </c>
      <c r="E104" s="6" t="s">
        <v>476</v>
      </c>
      <c r="F104" s="36" t="s">
        <v>244</v>
      </c>
      <c r="G104" s="28"/>
      <c r="H104" s="33"/>
      <c r="I104" s="28">
        <f t="shared" si="0"/>
        <v>0</v>
      </c>
      <c r="J104" s="27">
        <f>1*G104</f>
        <v>0</v>
      </c>
      <c r="K104" s="27">
        <f t="shared" si="6"/>
        <v>0</v>
      </c>
    </row>
    <row r="105" spans="1:11" ht="25.5">
      <c r="A105" s="12" t="s">
        <v>288</v>
      </c>
      <c r="B105" s="2" t="s">
        <v>11</v>
      </c>
      <c r="C105" s="12" t="s">
        <v>13</v>
      </c>
      <c r="D105" s="6" t="s">
        <v>197</v>
      </c>
      <c r="E105" s="6" t="s">
        <v>405</v>
      </c>
      <c r="F105" s="36" t="s">
        <v>421</v>
      </c>
      <c r="G105" s="28"/>
      <c r="H105" s="33"/>
      <c r="I105" s="28">
        <f t="shared" si="0"/>
        <v>0</v>
      </c>
      <c r="J105" s="27">
        <f>1*G105</f>
        <v>0</v>
      </c>
      <c r="K105" s="27">
        <f t="shared" si="6"/>
        <v>0</v>
      </c>
    </row>
    <row r="106" spans="1:11" ht="51">
      <c r="A106" s="22" t="s">
        <v>289</v>
      </c>
      <c r="B106" s="2" t="s">
        <v>11</v>
      </c>
      <c r="C106" s="12" t="s">
        <v>13</v>
      </c>
      <c r="D106" s="6" t="s">
        <v>198</v>
      </c>
      <c r="E106" s="6" t="s">
        <v>387</v>
      </c>
      <c r="F106" s="36" t="s">
        <v>244</v>
      </c>
      <c r="G106" s="28"/>
      <c r="H106" s="33"/>
      <c r="I106" s="28">
        <f t="shared" si="0"/>
        <v>0</v>
      </c>
      <c r="J106" s="27">
        <f>2*G106</f>
        <v>0</v>
      </c>
      <c r="K106" s="27">
        <f t="shared" si="6"/>
        <v>0</v>
      </c>
    </row>
    <row r="107" spans="1:11" ht="38.25">
      <c r="A107" s="22" t="s">
        <v>64</v>
      </c>
      <c r="B107" s="2" t="s">
        <v>11</v>
      </c>
      <c r="C107" s="12" t="s">
        <v>13</v>
      </c>
      <c r="D107" s="6" t="s">
        <v>199</v>
      </c>
      <c r="E107" s="6" t="s">
        <v>388</v>
      </c>
      <c r="F107" s="36" t="s">
        <v>244</v>
      </c>
      <c r="G107" s="28"/>
      <c r="H107" s="33"/>
      <c r="I107" s="28">
        <f t="shared" si="0"/>
        <v>0</v>
      </c>
      <c r="J107" s="27">
        <f>1*G107</f>
        <v>0</v>
      </c>
      <c r="K107" s="27">
        <f t="shared" si="6"/>
        <v>0</v>
      </c>
    </row>
    <row r="108" spans="1:11" ht="25.5">
      <c r="A108" s="12" t="s">
        <v>65</v>
      </c>
      <c r="B108" s="2" t="s">
        <v>11</v>
      </c>
      <c r="C108" s="12" t="s">
        <v>13</v>
      </c>
      <c r="D108" s="6" t="s">
        <v>200</v>
      </c>
      <c r="E108" s="6" t="s">
        <v>386</v>
      </c>
      <c r="F108" s="36" t="s">
        <v>244</v>
      </c>
      <c r="G108" s="28"/>
      <c r="H108" s="33"/>
      <c r="I108" s="28">
        <f t="shared" si="0"/>
        <v>0</v>
      </c>
      <c r="J108" s="27">
        <f>1*G108</f>
        <v>0</v>
      </c>
      <c r="K108" s="27">
        <f t="shared" si="6"/>
        <v>0</v>
      </c>
    </row>
    <row r="109" spans="1:11" ht="25.5">
      <c r="A109" s="22" t="s">
        <v>66</v>
      </c>
      <c r="B109" s="2" t="s">
        <v>11</v>
      </c>
      <c r="C109" s="12" t="s">
        <v>13</v>
      </c>
      <c r="D109" s="6" t="s">
        <v>201</v>
      </c>
      <c r="E109" s="6" t="s">
        <v>202</v>
      </c>
      <c r="F109" s="36" t="s">
        <v>338</v>
      </c>
      <c r="G109" s="28"/>
      <c r="H109" s="33"/>
      <c r="I109" s="28">
        <f t="shared" si="0"/>
        <v>0</v>
      </c>
      <c r="J109" s="27">
        <f>1*G109</f>
        <v>0</v>
      </c>
      <c r="K109" s="27">
        <f t="shared" si="6"/>
        <v>0</v>
      </c>
    </row>
    <row r="110" spans="1:11" ht="25.5">
      <c r="A110" s="12" t="s">
        <v>67</v>
      </c>
      <c r="B110" s="2" t="s">
        <v>11</v>
      </c>
      <c r="C110" s="12" t="s">
        <v>13</v>
      </c>
      <c r="D110" s="6" t="s">
        <v>203</v>
      </c>
      <c r="E110" s="6" t="s">
        <v>389</v>
      </c>
      <c r="F110" s="36" t="s">
        <v>349</v>
      </c>
      <c r="G110" s="28"/>
      <c r="H110" s="33"/>
      <c r="I110" s="28">
        <f t="shared" si="0"/>
        <v>0</v>
      </c>
      <c r="J110" s="27">
        <f>6*G110</f>
        <v>0</v>
      </c>
      <c r="K110" s="27">
        <f t="shared" si="6"/>
        <v>0</v>
      </c>
    </row>
    <row r="111" spans="1:11" ht="25.5">
      <c r="A111" s="22" t="s">
        <v>68</v>
      </c>
      <c r="B111" s="2" t="s">
        <v>11</v>
      </c>
      <c r="C111" s="12" t="s">
        <v>13</v>
      </c>
      <c r="D111" s="6" t="s">
        <v>204</v>
      </c>
      <c r="E111" s="6" t="s">
        <v>390</v>
      </c>
      <c r="F111" s="36" t="s">
        <v>349</v>
      </c>
      <c r="G111" s="28"/>
      <c r="H111" s="33"/>
      <c r="I111" s="28">
        <f t="shared" si="0"/>
        <v>0</v>
      </c>
      <c r="J111" s="27">
        <f t="shared" ref="J111:J116" si="7">1*G111</f>
        <v>0</v>
      </c>
      <c r="K111" s="27">
        <f t="shared" si="6"/>
        <v>0</v>
      </c>
    </row>
    <row r="112" spans="1:11" ht="25.5">
      <c r="A112" s="22" t="s">
        <v>69</v>
      </c>
      <c r="B112" s="2" t="s">
        <v>11</v>
      </c>
      <c r="C112" s="12" t="s">
        <v>13</v>
      </c>
      <c r="D112" s="6" t="s">
        <v>205</v>
      </c>
      <c r="E112" s="6" t="s">
        <v>391</v>
      </c>
      <c r="F112" s="36" t="s">
        <v>349</v>
      </c>
      <c r="G112" s="28"/>
      <c r="H112" s="33"/>
      <c r="I112" s="28">
        <f t="shared" si="0"/>
        <v>0</v>
      </c>
      <c r="J112" s="27">
        <f t="shared" si="7"/>
        <v>0</v>
      </c>
      <c r="K112" s="27">
        <f t="shared" si="6"/>
        <v>0</v>
      </c>
    </row>
    <row r="113" spans="1:11" ht="25.5">
      <c r="A113" s="12" t="s">
        <v>70</v>
      </c>
      <c r="B113" s="2" t="s">
        <v>11</v>
      </c>
      <c r="C113" s="12" t="s">
        <v>13</v>
      </c>
      <c r="D113" s="6" t="s">
        <v>206</v>
      </c>
      <c r="E113" s="6" t="s">
        <v>392</v>
      </c>
      <c r="F113" s="36" t="s">
        <v>339</v>
      </c>
      <c r="G113" s="28"/>
      <c r="H113" s="33"/>
      <c r="I113" s="28">
        <f t="shared" si="0"/>
        <v>0</v>
      </c>
      <c r="J113" s="27">
        <f t="shared" si="7"/>
        <v>0</v>
      </c>
      <c r="K113" s="27">
        <f t="shared" si="6"/>
        <v>0</v>
      </c>
    </row>
    <row r="114" spans="1:11" ht="25.5">
      <c r="A114" s="22" t="s">
        <v>71</v>
      </c>
      <c r="B114" s="2" t="s">
        <v>11</v>
      </c>
      <c r="C114" s="12" t="s">
        <v>13</v>
      </c>
      <c r="D114" s="6" t="s">
        <v>207</v>
      </c>
      <c r="E114" s="6" t="s">
        <v>208</v>
      </c>
      <c r="F114" s="36" t="s">
        <v>244</v>
      </c>
      <c r="G114" s="28"/>
      <c r="H114" s="33"/>
      <c r="I114" s="28">
        <f t="shared" si="0"/>
        <v>0</v>
      </c>
      <c r="J114" s="27">
        <f t="shared" si="7"/>
        <v>0</v>
      </c>
      <c r="K114" s="27">
        <f t="shared" si="6"/>
        <v>0</v>
      </c>
    </row>
    <row r="115" spans="1:11" ht="25.5">
      <c r="A115" s="12" t="s">
        <v>72</v>
      </c>
      <c r="B115" s="2" t="s">
        <v>11</v>
      </c>
      <c r="C115" s="12" t="s">
        <v>13</v>
      </c>
      <c r="D115" s="6" t="s">
        <v>209</v>
      </c>
      <c r="E115" s="6" t="s">
        <v>210</v>
      </c>
      <c r="F115" s="36" t="s">
        <v>349</v>
      </c>
      <c r="G115" s="28"/>
      <c r="H115" s="33"/>
      <c r="I115" s="28">
        <f t="shared" si="0"/>
        <v>0</v>
      </c>
      <c r="J115" s="27">
        <f t="shared" si="7"/>
        <v>0</v>
      </c>
      <c r="K115" s="27">
        <f t="shared" si="6"/>
        <v>0</v>
      </c>
    </row>
    <row r="116" spans="1:11" ht="51">
      <c r="A116" s="22" t="s">
        <v>73</v>
      </c>
      <c r="B116" s="2" t="s">
        <v>11</v>
      </c>
      <c r="C116" s="12" t="s">
        <v>13</v>
      </c>
      <c r="D116" s="6" t="s">
        <v>211</v>
      </c>
      <c r="E116" s="6" t="s">
        <v>212</v>
      </c>
      <c r="F116" s="36" t="s">
        <v>321</v>
      </c>
      <c r="G116" s="28"/>
      <c r="H116" s="33"/>
      <c r="I116" s="28">
        <f t="shared" si="0"/>
        <v>0</v>
      </c>
      <c r="J116" s="27">
        <f t="shared" si="7"/>
        <v>0</v>
      </c>
      <c r="K116" s="27">
        <f t="shared" si="6"/>
        <v>0</v>
      </c>
    </row>
    <row r="117" spans="1:11" ht="25.5">
      <c r="A117" s="22" t="s">
        <v>74</v>
      </c>
      <c r="B117" s="2" t="s">
        <v>11</v>
      </c>
      <c r="C117" s="12" t="s">
        <v>13</v>
      </c>
      <c r="D117" s="6" t="s">
        <v>213</v>
      </c>
      <c r="E117" s="6" t="s">
        <v>393</v>
      </c>
      <c r="F117" s="36" t="s">
        <v>300</v>
      </c>
      <c r="G117" s="28"/>
      <c r="H117" s="33"/>
      <c r="I117" s="28">
        <f t="shared" si="0"/>
        <v>0</v>
      </c>
      <c r="J117" s="27">
        <f>2*G117</f>
        <v>0</v>
      </c>
      <c r="K117" s="27">
        <f t="shared" si="6"/>
        <v>0</v>
      </c>
    </row>
    <row r="118" spans="1:11" ht="30.75" customHeight="1">
      <c r="A118" s="12" t="s">
        <v>75</v>
      </c>
      <c r="B118" s="2" t="s">
        <v>11</v>
      </c>
      <c r="C118" s="12" t="s">
        <v>13</v>
      </c>
      <c r="D118" s="6" t="s">
        <v>467</v>
      </c>
      <c r="E118" s="6" t="s">
        <v>468</v>
      </c>
      <c r="F118" s="39" t="s">
        <v>421</v>
      </c>
      <c r="G118" s="28"/>
      <c r="H118" s="33"/>
      <c r="I118" s="28">
        <f t="shared" si="0"/>
        <v>0</v>
      </c>
      <c r="J118" s="27">
        <f>4*G118</f>
        <v>0</v>
      </c>
      <c r="K118" s="27">
        <f t="shared" si="6"/>
        <v>0</v>
      </c>
    </row>
    <row r="119" spans="1:11" ht="25.5">
      <c r="A119" s="22" t="s">
        <v>76</v>
      </c>
      <c r="B119" s="2" t="s">
        <v>11</v>
      </c>
      <c r="C119" s="12" t="s">
        <v>13</v>
      </c>
      <c r="D119" s="6" t="s">
        <v>214</v>
      </c>
      <c r="E119" s="6" t="s">
        <v>394</v>
      </c>
      <c r="F119" s="39" t="s">
        <v>244</v>
      </c>
      <c r="G119" s="28"/>
      <c r="H119" s="33"/>
      <c r="I119" s="28">
        <f t="shared" si="0"/>
        <v>0</v>
      </c>
      <c r="J119" s="27">
        <f>2*G119</f>
        <v>0</v>
      </c>
      <c r="K119" s="27">
        <f t="shared" si="6"/>
        <v>0</v>
      </c>
    </row>
    <row r="120" spans="1:11" ht="38.25">
      <c r="A120" s="12" t="s">
        <v>77</v>
      </c>
      <c r="B120" s="2" t="s">
        <v>11</v>
      </c>
      <c r="C120" s="12" t="s">
        <v>13</v>
      </c>
      <c r="D120" s="6" t="s">
        <v>97</v>
      </c>
      <c r="E120" s="6" t="s">
        <v>444</v>
      </c>
      <c r="F120" s="39" t="s">
        <v>443</v>
      </c>
      <c r="G120" s="28"/>
      <c r="H120" s="33"/>
      <c r="I120" s="28">
        <f t="shared" si="0"/>
        <v>0</v>
      </c>
      <c r="J120" s="27">
        <f>1*G120</f>
        <v>0</v>
      </c>
      <c r="K120" s="27">
        <f t="shared" si="6"/>
        <v>0</v>
      </c>
    </row>
    <row r="121" spans="1:11" ht="25.5">
      <c r="A121" s="22" t="s">
        <v>78</v>
      </c>
      <c r="B121" s="2" t="s">
        <v>11</v>
      </c>
      <c r="C121" s="12" t="s">
        <v>13</v>
      </c>
      <c r="D121" s="6" t="s">
        <v>215</v>
      </c>
      <c r="E121" s="6" t="s">
        <v>340</v>
      </c>
      <c r="F121" s="39" t="s">
        <v>443</v>
      </c>
      <c r="G121" s="28"/>
      <c r="H121" s="33"/>
      <c r="I121" s="28">
        <f t="shared" si="0"/>
        <v>0</v>
      </c>
      <c r="J121" s="27">
        <f>1*G121</f>
        <v>0</v>
      </c>
      <c r="K121" s="27">
        <f t="shared" si="6"/>
        <v>0</v>
      </c>
    </row>
    <row r="122" spans="1:11" ht="54.75" customHeight="1">
      <c r="A122" s="22" t="s">
        <v>79</v>
      </c>
      <c r="B122" s="2" t="s">
        <v>11</v>
      </c>
      <c r="C122" s="12" t="s">
        <v>92</v>
      </c>
      <c r="D122" s="6" t="s">
        <v>217</v>
      </c>
      <c r="E122" s="6" t="s">
        <v>395</v>
      </c>
      <c r="F122" s="39" t="s">
        <v>321</v>
      </c>
      <c r="G122" s="28"/>
      <c r="H122" s="33"/>
      <c r="I122" s="28">
        <f t="shared" si="0"/>
        <v>0</v>
      </c>
      <c r="J122" s="27">
        <f>1*G122</f>
        <v>0</v>
      </c>
      <c r="K122" s="27">
        <f t="shared" si="6"/>
        <v>0</v>
      </c>
    </row>
    <row r="123" spans="1:11" ht="274.5" customHeight="1">
      <c r="A123" s="12" t="s">
        <v>80</v>
      </c>
      <c r="B123" s="2" t="s">
        <v>11</v>
      </c>
      <c r="C123" s="12" t="s">
        <v>218</v>
      </c>
      <c r="D123" s="6" t="s">
        <v>219</v>
      </c>
      <c r="E123" s="6" t="s">
        <v>455</v>
      </c>
      <c r="F123" s="39" t="s">
        <v>321</v>
      </c>
      <c r="G123" s="28"/>
      <c r="H123" s="33"/>
      <c r="I123" s="28">
        <f t="shared" si="0"/>
        <v>0</v>
      </c>
      <c r="J123" s="27">
        <f>2*G123</f>
        <v>0</v>
      </c>
      <c r="K123" s="27">
        <f t="shared" si="6"/>
        <v>0</v>
      </c>
    </row>
    <row r="124" spans="1:11" ht="103.5" customHeight="1">
      <c r="A124" s="22" t="s">
        <v>81</v>
      </c>
      <c r="B124" s="2" t="s">
        <v>11</v>
      </c>
      <c r="C124" s="12" t="s">
        <v>220</v>
      </c>
      <c r="D124" s="6" t="s">
        <v>221</v>
      </c>
      <c r="E124" s="6" t="s">
        <v>459</v>
      </c>
      <c r="F124" s="39" t="s">
        <v>321</v>
      </c>
      <c r="G124" s="28"/>
      <c r="H124" s="33"/>
      <c r="I124" s="28">
        <f t="shared" si="0"/>
        <v>0</v>
      </c>
      <c r="J124" s="27">
        <f>2*G124</f>
        <v>0</v>
      </c>
      <c r="K124" s="27">
        <f t="shared" si="6"/>
        <v>0</v>
      </c>
    </row>
    <row r="125" spans="1:11" ht="194.25" customHeight="1">
      <c r="A125" s="12" t="s">
        <v>82</v>
      </c>
      <c r="B125" s="2" t="s">
        <v>11</v>
      </c>
      <c r="C125" s="2" t="s">
        <v>222</v>
      </c>
      <c r="D125" s="6" t="s">
        <v>223</v>
      </c>
      <c r="E125" s="6" t="s">
        <v>224</v>
      </c>
      <c r="F125" s="36" t="s">
        <v>244</v>
      </c>
      <c r="G125" s="28"/>
      <c r="H125" s="33"/>
      <c r="I125" s="28">
        <f t="shared" si="0"/>
        <v>0</v>
      </c>
      <c r="J125" s="27">
        <f>2*G125</f>
        <v>0</v>
      </c>
      <c r="K125" s="27">
        <f t="shared" si="6"/>
        <v>0</v>
      </c>
    </row>
    <row r="126" spans="1:11" ht="165" customHeight="1">
      <c r="A126" s="12" t="s">
        <v>290</v>
      </c>
      <c r="B126" s="2" t="s">
        <v>11</v>
      </c>
      <c r="C126" s="2" t="s">
        <v>222</v>
      </c>
      <c r="D126" s="6" t="s">
        <v>456</v>
      </c>
      <c r="E126" s="6" t="s">
        <v>457</v>
      </c>
      <c r="F126" s="36" t="s">
        <v>244</v>
      </c>
      <c r="G126" s="28"/>
      <c r="H126" s="33"/>
      <c r="I126" s="28">
        <f t="shared" ref="I126" si="8">(G126*1.23)-G126</f>
        <v>0</v>
      </c>
      <c r="J126" s="27">
        <f>1*G126</f>
        <v>0</v>
      </c>
      <c r="K126" s="27">
        <f t="shared" si="6"/>
        <v>0</v>
      </c>
    </row>
    <row r="127" spans="1:11" ht="144.75" customHeight="1">
      <c r="A127" s="12" t="s">
        <v>83</v>
      </c>
      <c r="B127" s="2" t="s">
        <v>11</v>
      </c>
      <c r="C127" s="2" t="s">
        <v>222</v>
      </c>
      <c r="D127" s="6" t="s">
        <v>225</v>
      </c>
      <c r="E127" s="6" t="s">
        <v>458</v>
      </c>
      <c r="F127" s="36" t="s">
        <v>321</v>
      </c>
      <c r="G127" s="28"/>
      <c r="H127" s="33"/>
      <c r="I127" s="28">
        <f t="shared" si="0"/>
        <v>0</v>
      </c>
      <c r="J127" s="27">
        <f>1*G127</f>
        <v>0</v>
      </c>
      <c r="K127" s="27">
        <f t="shared" si="6"/>
        <v>0</v>
      </c>
    </row>
    <row r="128" spans="1:11" ht="174.75" customHeight="1">
      <c r="A128" s="12" t="s">
        <v>291</v>
      </c>
      <c r="B128" s="2" t="s">
        <v>11</v>
      </c>
      <c r="C128" s="13" t="s">
        <v>222</v>
      </c>
      <c r="D128" s="6" t="s">
        <v>226</v>
      </c>
      <c r="E128" s="6" t="s">
        <v>453</v>
      </c>
      <c r="F128" s="36" t="s">
        <v>244</v>
      </c>
      <c r="G128" s="28"/>
      <c r="H128" s="33"/>
      <c r="I128" s="28">
        <f t="shared" si="0"/>
        <v>0</v>
      </c>
      <c r="J128" s="27">
        <f>2*G128</f>
        <v>0</v>
      </c>
      <c r="K128" s="27">
        <f t="shared" si="6"/>
        <v>0</v>
      </c>
    </row>
    <row r="129" spans="1:11" ht="207.75" customHeight="1">
      <c r="A129" s="12" t="s">
        <v>84</v>
      </c>
      <c r="B129" s="2" t="s">
        <v>11</v>
      </c>
      <c r="C129" s="13" t="s">
        <v>220</v>
      </c>
      <c r="D129" s="6" t="s">
        <v>226</v>
      </c>
      <c r="E129" s="6" t="s">
        <v>396</v>
      </c>
      <c r="F129" s="36" t="s">
        <v>244</v>
      </c>
      <c r="G129" s="28"/>
      <c r="H129" s="33"/>
      <c r="I129" s="28">
        <f t="shared" si="0"/>
        <v>0</v>
      </c>
      <c r="J129" s="27">
        <f>1*G129</f>
        <v>0</v>
      </c>
      <c r="K129" s="27">
        <f t="shared" si="6"/>
        <v>0</v>
      </c>
    </row>
    <row r="130" spans="1:11" ht="409.6" customHeight="1">
      <c r="A130" s="12" t="s">
        <v>85</v>
      </c>
      <c r="B130" s="2" t="s">
        <v>230</v>
      </c>
      <c r="C130" s="13" t="s">
        <v>227</v>
      </c>
      <c r="D130" s="6" t="s">
        <v>227</v>
      </c>
      <c r="E130" s="6" t="s">
        <v>475</v>
      </c>
      <c r="F130" s="40" t="s">
        <v>321</v>
      </c>
      <c r="G130" s="28"/>
      <c r="H130" s="33"/>
      <c r="I130" s="28">
        <f t="shared" si="0"/>
        <v>0</v>
      </c>
      <c r="J130" s="27">
        <f>1*G130</f>
        <v>0</v>
      </c>
      <c r="K130" s="27">
        <f t="shared" si="6"/>
        <v>0</v>
      </c>
    </row>
    <row r="131" spans="1:11" s="4" customFormat="1" ht="147.75" customHeight="1">
      <c r="A131" s="12" t="s">
        <v>86</v>
      </c>
      <c r="B131" s="2" t="s">
        <v>11</v>
      </c>
      <c r="C131" s="13" t="s">
        <v>228</v>
      </c>
      <c r="D131" s="6" t="s">
        <v>228</v>
      </c>
      <c r="E131" s="6" t="s">
        <v>232</v>
      </c>
      <c r="F131" s="36" t="s">
        <v>422</v>
      </c>
      <c r="G131" s="28"/>
      <c r="H131" s="33"/>
      <c r="I131" s="28">
        <f t="shared" si="0"/>
        <v>0</v>
      </c>
      <c r="J131" s="27">
        <f>2*G131</f>
        <v>0</v>
      </c>
      <c r="K131" s="27">
        <f t="shared" si="6"/>
        <v>0</v>
      </c>
    </row>
    <row r="132" spans="1:11" ht="123" customHeight="1">
      <c r="A132" s="12" t="s">
        <v>292</v>
      </c>
      <c r="B132" s="2" t="s">
        <v>11</v>
      </c>
      <c r="C132" s="13" t="s">
        <v>228</v>
      </c>
      <c r="D132" s="6" t="s">
        <v>228</v>
      </c>
      <c r="E132" s="6" t="s">
        <v>233</v>
      </c>
      <c r="F132" s="36" t="s">
        <v>244</v>
      </c>
      <c r="G132" s="28"/>
      <c r="H132" s="33"/>
      <c r="I132" s="28">
        <f t="shared" si="0"/>
        <v>0</v>
      </c>
      <c r="J132" s="27">
        <f t="shared" ref="J132:J137" si="9">1*G132</f>
        <v>0</v>
      </c>
      <c r="K132" s="27">
        <f t="shared" si="6"/>
        <v>0</v>
      </c>
    </row>
    <row r="133" spans="1:11" ht="131.25" customHeight="1">
      <c r="A133" s="12" t="s">
        <v>293</v>
      </c>
      <c r="B133" s="2" t="s">
        <v>11</v>
      </c>
      <c r="C133" s="13" t="s">
        <v>229</v>
      </c>
      <c r="D133" s="6" t="s">
        <v>229</v>
      </c>
      <c r="E133" s="6" t="s">
        <v>231</v>
      </c>
      <c r="F133" s="36" t="s">
        <v>244</v>
      </c>
      <c r="G133" s="28"/>
      <c r="H133" s="33"/>
      <c r="I133" s="28">
        <f t="shared" ref="I133:I145" si="10">(G133*1.23)-G133</f>
        <v>0</v>
      </c>
      <c r="J133" s="27">
        <f t="shared" si="9"/>
        <v>0</v>
      </c>
      <c r="K133" s="27">
        <f t="shared" si="6"/>
        <v>0</v>
      </c>
    </row>
    <row r="134" spans="1:11" ht="172.5" customHeight="1">
      <c r="A134" s="12" t="s">
        <v>294</v>
      </c>
      <c r="B134" s="2" t="s">
        <v>11</v>
      </c>
      <c r="C134" s="2" t="s">
        <v>234</v>
      </c>
      <c r="D134" s="6" t="s">
        <v>235</v>
      </c>
      <c r="E134" s="6" t="s">
        <v>448</v>
      </c>
      <c r="F134" s="36" t="s">
        <v>160</v>
      </c>
      <c r="G134" s="28"/>
      <c r="H134" s="33"/>
      <c r="I134" s="28">
        <f t="shared" si="10"/>
        <v>0</v>
      </c>
      <c r="J134" s="27">
        <f t="shared" si="9"/>
        <v>0</v>
      </c>
      <c r="K134" s="27">
        <f t="shared" si="6"/>
        <v>0</v>
      </c>
    </row>
    <row r="135" spans="1:11" ht="77.25" customHeight="1">
      <c r="A135" s="12" t="s">
        <v>295</v>
      </c>
      <c r="B135" s="2" t="s">
        <v>11</v>
      </c>
      <c r="C135" s="2" t="s">
        <v>234</v>
      </c>
      <c r="D135" s="6" t="s">
        <v>236</v>
      </c>
      <c r="E135" s="6" t="s">
        <v>449</v>
      </c>
      <c r="F135" s="36" t="s">
        <v>244</v>
      </c>
      <c r="G135" s="28"/>
      <c r="H135" s="33"/>
      <c r="I135" s="28">
        <f t="shared" si="10"/>
        <v>0</v>
      </c>
      <c r="J135" s="27">
        <f t="shared" si="9"/>
        <v>0</v>
      </c>
      <c r="K135" s="27">
        <f t="shared" si="6"/>
        <v>0</v>
      </c>
    </row>
    <row r="136" spans="1:11" ht="144.75" customHeight="1">
      <c r="A136" s="12" t="s">
        <v>296</v>
      </c>
      <c r="B136" s="2" t="s">
        <v>11</v>
      </c>
      <c r="C136" s="2" t="s">
        <v>234</v>
      </c>
      <c r="D136" s="6" t="s">
        <v>237</v>
      </c>
      <c r="E136" s="6" t="s">
        <v>474</v>
      </c>
      <c r="F136" s="36" t="s">
        <v>244</v>
      </c>
      <c r="G136" s="28"/>
      <c r="H136" s="33"/>
      <c r="I136" s="28">
        <f t="shared" si="10"/>
        <v>0</v>
      </c>
      <c r="J136" s="27">
        <f t="shared" si="9"/>
        <v>0</v>
      </c>
      <c r="K136" s="27">
        <f t="shared" si="6"/>
        <v>0</v>
      </c>
    </row>
    <row r="137" spans="1:11" ht="60.75" customHeight="1">
      <c r="A137" s="12" t="s">
        <v>297</v>
      </c>
      <c r="B137" s="2" t="s">
        <v>11</v>
      </c>
      <c r="C137" s="2" t="s">
        <v>238</v>
      </c>
      <c r="D137" s="6" t="s">
        <v>239</v>
      </c>
      <c r="E137" s="6" t="s">
        <v>242</v>
      </c>
      <c r="F137" s="36" t="s">
        <v>319</v>
      </c>
      <c r="G137" s="28"/>
      <c r="H137" s="33"/>
      <c r="I137" s="28">
        <f t="shared" si="10"/>
        <v>0</v>
      </c>
      <c r="J137" s="27">
        <f t="shared" si="9"/>
        <v>0</v>
      </c>
      <c r="K137" s="27">
        <f t="shared" si="6"/>
        <v>0</v>
      </c>
    </row>
    <row r="138" spans="1:11" ht="36" customHeight="1">
      <c r="A138" s="12" t="s">
        <v>298</v>
      </c>
      <c r="B138" s="2" t="s">
        <v>11</v>
      </c>
      <c r="C138" s="2" t="s">
        <v>240</v>
      </c>
      <c r="D138" s="6" t="s">
        <v>241</v>
      </c>
      <c r="E138" s="6" t="s">
        <v>469</v>
      </c>
      <c r="F138" s="36" t="s">
        <v>321</v>
      </c>
      <c r="G138" s="28"/>
      <c r="H138" s="33"/>
      <c r="I138" s="28">
        <f t="shared" si="10"/>
        <v>0</v>
      </c>
      <c r="J138" s="27">
        <f>10*G138</f>
        <v>0</v>
      </c>
      <c r="K138" s="27">
        <f t="shared" si="6"/>
        <v>0</v>
      </c>
    </row>
    <row r="139" spans="1:11" ht="45.75" customHeight="1">
      <c r="A139" s="12" t="s">
        <v>413</v>
      </c>
      <c r="B139" s="2" t="s">
        <v>11</v>
      </c>
      <c r="C139" s="2" t="s">
        <v>240</v>
      </c>
      <c r="D139" s="6" t="s">
        <v>470</v>
      </c>
      <c r="E139" s="6" t="s">
        <v>471</v>
      </c>
      <c r="F139" s="36" t="s">
        <v>421</v>
      </c>
      <c r="G139" s="28"/>
      <c r="H139" s="33"/>
      <c r="I139" s="28">
        <f t="shared" si="10"/>
        <v>0</v>
      </c>
      <c r="J139" s="27">
        <f>2*G139</f>
        <v>0</v>
      </c>
      <c r="K139" s="27">
        <f t="shared" ref="K139:K145" si="11">J139*1.23</f>
        <v>0</v>
      </c>
    </row>
    <row r="140" spans="1:11" ht="81.75" customHeight="1">
      <c r="A140" s="12" t="s">
        <v>427</v>
      </c>
      <c r="B140" s="16" t="s">
        <v>11</v>
      </c>
      <c r="C140" s="16" t="s">
        <v>240</v>
      </c>
      <c r="D140" s="17" t="s">
        <v>243</v>
      </c>
      <c r="E140" s="17" t="s">
        <v>472</v>
      </c>
      <c r="F140" s="38" t="s">
        <v>421</v>
      </c>
      <c r="G140" s="29"/>
      <c r="H140" s="33"/>
      <c r="I140" s="28">
        <f t="shared" si="10"/>
        <v>0</v>
      </c>
      <c r="J140" s="27">
        <f>2*G140</f>
        <v>0</v>
      </c>
      <c r="K140" s="27">
        <f t="shared" si="11"/>
        <v>0</v>
      </c>
    </row>
    <row r="141" spans="1:11" ht="74.25" customHeight="1">
      <c r="A141" s="12" t="s">
        <v>428</v>
      </c>
      <c r="B141" s="2" t="s">
        <v>425</v>
      </c>
      <c r="C141" s="2" t="s">
        <v>426</v>
      </c>
      <c r="D141" s="6" t="s">
        <v>432</v>
      </c>
      <c r="E141" s="6" t="s">
        <v>439</v>
      </c>
      <c r="F141" s="36" t="s">
        <v>244</v>
      </c>
      <c r="G141" s="28"/>
      <c r="H141" s="33"/>
      <c r="I141" s="28">
        <f t="shared" si="10"/>
        <v>0</v>
      </c>
      <c r="J141" s="27">
        <f>1*G141</f>
        <v>0</v>
      </c>
      <c r="K141" s="27">
        <f t="shared" si="11"/>
        <v>0</v>
      </c>
    </row>
    <row r="142" spans="1:11" ht="72.75" customHeight="1">
      <c r="A142" s="12" t="s">
        <v>429</v>
      </c>
      <c r="B142" s="16" t="s">
        <v>425</v>
      </c>
      <c r="C142" s="16" t="s">
        <v>426</v>
      </c>
      <c r="D142" s="17" t="s">
        <v>433</v>
      </c>
      <c r="E142" s="17" t="s">
        <v>440</v>
      </c>
      <c r="F142" s="38" t="s">
        <v>244</v>
      </c>
      <c r="G142" s="29"/>
      <c r="H142" s="33"/>
      <c r="I142" s="28">
        <f t="shared" si="10"/>
        <v>0</v>
      </c>
      <c r="J142" s="27">
        <f>1*G142</f>
        <v>0</v>
      </c>
      <c r="K142" s="27">
        <f t="shared" si="11"/>
        <v>0</v>
      </c>
    </row>
    <row r="143" spans="1:11" ht="32.25" customHeight="1">
      <c r="A143" s="12" t="s">
        <v>430</v>
      </c>
      <c r="B143" s="2" t="s">
        <v>425</v>
      </c>
      <c r="C143" s="2" t="s">
        <v>426</v>
      </c>
      <c r="D143" s="6" t="s">
        <v>434</v>
      </c>
      <c r="E143" s="6" t="s">
        <v>437</v>
      </c>
      <c r="F143" s="36" t="s">
        <v>300</v>
      </c>
      <c r="G143" s="28"/>
      <c r="H143" s="33"/>
      <c r="I143" s="28">
        <f t="shared" si="10"/>
        <v>0</v>
      </c>
      <c r="J143" s="27">
        <f>4*G143</f>
        <v>0</v>
      </c>
      <c r="K143" s="27">
        <f t="shared" si="11"/>
        <v>0</v>
      </c>
    </row>
    <row r="144" spans="1:11" ht="27.75" customHeight="1">
      <c r="A144" s="12" t="s">
        <v>431</v>
      </c>
      <c r="B144" s="16" t="s">
        <v>425</v>
      </c>
      <c r="C144" s="16" t="s">
        <v>426</v>
      </c>
      <c r="D144" s="17" t="s">
        <v>435</v>
      </c>
      <c r="E144" s="17" t="s">
        <v>438</v>
      </c>
      <c r="F144" s="38" t="s">
        <v>300</v>
      </c>
      <c r="G144" s="29"/>
      <c r="H144" s="33"/>
      <c r="I144" s="28">
        <f t="shared" si="10"/>
        <v>0</v>
      </c>
      <c r="J144" s="27">
        <f>4*G144</f>
        <v>0</v>
      </c>
      <c r="K144" s="27">
        <f t="shared" si="11"/>
        <v>0</v>
      </c>
    </row>
    <row r="145" spans="1:630" ht="240" customHeight="1">
      <c r="A145" s="12" t="s">
        <v>454</v>
      </c>
      <c r="B145" s="16" t="s">
        <v>425</v>
      </c>
      <c r="C145" s="16" t="s">
        <v>426</v>
      </c>
      <c r="D145" s="17" t="s">
        <v>436</v>
      </c>
      <c r="E145" s="17" t="s">
        <v>473</v>
      </c>
      <c r="F145" s="38" t="s">
        <v>244</v>
      </c>
      <c r="G145" s="29"/>
      <c r="H145" s="33"/>
      <c r="I145" s="28">
        <f t="shared" si="10"/>
        <v>0</v>
      </c>
      <c r="J145" s="27">
        <f>1*G145</f>
        <v>0</v>
      </c>
      <c r="K145" s="27">
        <f t="shared" si="11"/>
        <v>0</v>
      </c>
    </row>
    <row r="146" spans="1:630" s="18" customFormat="1" ht="24.75" customHeight="1">
      <c r="A146" s="44" t="s">
        <v>342</v>
      </c>
      <c r="B146" s="45"/>
      <c r="C146" s="45"/>
      <c r="D146" s="45"/>
      <c r="E146" s="45"/>
      <c r="F146" s="46"/>
      <c r="G146" s="30"/>
      <c r="H146" s="34"/>
      <c r="I146" s="30"/>
      <c r="J146" s="31">
        <f>SUM(J7:J145)</f>
        <v>0</v>
      </c>
      <c r="K146" s="31">
        <f>SUM(K7:K145)</f>
        <v>0</v>
      </c>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c r="CA146" s="25"/>
      <c r="CB146" s="25"/>
      <c r="CC146" s="25"/>
      <c r="CD146" s="25"/>
      <c r="CE146" s="25"/>
      <c r="CF146" s="25"/>
      <c r="CG146" s="25"/>
      <c r="CH146" s="25"/>
      <c r="CI146" s="25"/>
      <c r="CJ146" s="25"/>
      <c r="CK146" s="25"/>
      <c r="CL146" s="25"/>
      <c r="CM146" s="25"/>
      <c r="CN146" s="25"/>
      <c r="CO146" s="25"/>
      <c r="CP146" s="25"/>
      <c r="CQ146" s="25"/>
      <c r="CR146" s="25"/>
      <c r="CS146" s="25"/>
      <c r="CT146" s="25"/>
      <c r="CU146" s="25"/>
      <c r="CV146" s="25"/>
      <c r="CW146" s="25"/>
      <c r="CX146" s="25"/>
      <c r="CY146" s="25"/>
      <c r="CZ146" s="25"/>
      <c r="DA146" s="25"/>
      <c r="DB146" s="25"/>
      <c r="DC146" s="25"/>
      <c r="DD146" s="25"/>
      <c r="DE146" s="25"/>
      <c r="DF146" s="25"/>
      <c r="DG146" s="25"/>
      <c r="DH146" s="25"/>
      <c r="DI146" s="25"/>
      <c r="DJ146" s="25"/>
      <c r="DK146" s="25"/>
      <c r="DL146" s="25"/>
      <c r="DM146" s="25"/>
      <c r="DN146" s="25"/>
      <c r="DO146" s="25"/>
      <c r="DP146" s="25"/>
      <c r="DQ146" s="25"/>
      <c r="DR146" s="25"/>
      <c r="DS146" s="25"/>
      <c r="DT146" s="25"/>
      <c r="DU146" s="25"/>
      <c r="DV146" s="25"/>
      <c r="DW146" s="25"/>
      <c r="DX146" s="25"/>
      <c r="DY146" s="25"/>
      <c r="DZ146" s="25"/>
      <c r="EA146" s="25"/>
      <c r="EB146" s="25"/>
      <c r="EC146" s="25"/>
      <c r="ED146" s="25"/>
      <c r="EE146" s="25"/>
      <c r="EF146" s="25"/>
      <c r="EG146" s="25"/>
      <c r="EH146" s="25"/>
      <c r="EI146" s="25"/>
      <c r="EJ146" s="25"/>
      <c r="EK146" s="25"/>
      <c r="EL146" s="25"/>
      <c r="EM146" s="25"/>
      <c r="EN146" s="25"/>
      <c r="EO146" s="25"/>
      <c r="EP146" s="25"/>
      <c r="EQ146" s="25"/>
      <c r="ER146" s="25"/>
      <c r="ES146" s="25"/>
      <c r="ET146" s="25"/>
      <c r="EU146" s="25"/>
      <c r="EV146" s="25"/>
      <c r="EW146" s="25"/>
      <c r="EX146" s="25"/>
      <c r="EY146" s="25"/>
      <c r="EZ146" s="25"/>
      <c r="FA146" s="25"/>
      <c r="FB146" s="25"/>
      <c r="FC146" s="25"/>
      <c r="FD146" s="25"/>
      <c r="FE146" s="25"/>
      <c r="FF146" s="25"/>
      <c r="FG146" s="25"/>
      <c r="FH146" s="25"/>
      <c r="FI146" s="25"/>
      <c r="FJ146" s="25"/>
      <c r="FK146" s="25"/>
      <c r="FL146" s="25"/>
      <c r="FM146" s="25"/>
      <c r="FN146" s="25"/>
      <c r="FO146" s="25"/>
      <c r="FP146" s="25"/>
      <c r="FQ146" s="25"/>
      <c r="FR146" s="25"/>
      <c r="FS146" s="25"/>
      <c r="FT146" s="25"/>
      <c r="FU146" s="25"/>
      <c r="FV146" s="25"/>
      <c r="FW146" s="25"/>
      <c r="FX146" s="25"/>
      <c r="FY146" s="25"/>
      <c r="FZ146" s="25"/>
      <c r="GA146" s="25"/>
      <c r="GB146" s="25"/>
      <c r="GC146" s="25"/>
      <c r="GD146" s="25"/>
      <c r="GE146" s="25"/>
      <c r="GF146" s="25"/>
      <c r="GG146" s="25"/>
      <c r="GH146" s="25"/>
      <c r="GI146" s="25"/>
      <c r="GJ146" s="25"/>
      <c r="GK146" s="25"/>
      <c r="GL146" s="25"/>
      <c r="GM146" s="25"/>
      <c r="GN146" s="25"/>
      <c r="GO146" s="25"/>
      <c r="GP146" s="25"/>
      <c r="GQ146" s="25"/>
      <c r="GR146" s="25"/>
      <c r="GS146" s="25"/>
      <c r="GT146" s="25"/>
      <c r="GU146" s="25"/>
      <c r="GV146" s="25"/>
      <c r="GW146" s="25"/>
      <c r="GX146" s="25"/>
      <c r="GY146" s="25"/>
      <c r="GZ146" s="25"/>
      <c r="HA146" s="25"/>
      <c r="HB146" s="25"/>
      <c r="HC146" s="25"/>
      <c r="HD146" s="25"/>
      <c r="HE146" s="25"/>
      <c r="HF146" s="25"/>
      <c r="HG146" s="25"/>
      <c r="HH146" s="25"/>
      <c r="HI146" s="25"/>
      <c r="HJ146" s="25"/>
      <c r="HK146" s="25"/>
      <c r="HL146" s="25"/>
      <c r="HM146" s="25"/>
      <c r="HN146" s="25"/>
      <c r="HO146" s="25"/>
      <c r="HP146" s="25"/>
      <c r="HQ146" s="25"/>
      <c r="HR146" s="25"/>
      <c r="HS146" s="25"/>
      <c r="HT146" s="25"/>
      <c r="HU146" s="25"/>
      <c r="HV146" s="25"/>
      <c r="HW146" s="25"/>
      <c r="HX146" s="25"/>
      <c r="HY146" s="25"/>
      <c r="HZ146" s="25"/>
      <c r="IA146" s="25"/>
      <c r="IB146" s="25"/>
      <c r="IC146" s="25"/>
      <c r="ID146" s="25"/>
      <c r="IE146" s="25"/>
      <c r="IF146" s="25"/>
      <c r="IG146" s="25"/>
      <c r="IH146" s="25"/>
      <c r="II146" s="25"/>
      <c r="IJ146" s="25"/>
      <c r="IK146" s="25"/>
      <c r="IL146" s="25"/>
      <c r="IM146" s="25"/>
      <c r="IN146" s="25"/>
      <c r="IO146" s="25"/>
      <c r="IP146" s="25"/>
      <c r="IQ146" s="25"/>
      <c r="IR146" s="25"/>
      <c r="IS146" s="25"/>
      <c r="IT146" s="25"/>
      <c r="IU146" s="25"/>
      <c r="IV146" s="25"/>
      <c r="IW146" s="25"/>
      <c r="IX146" s="25"/>
      <c r="IY146" s="25"/>
      <c r="IZ146" s="25"/>
      <c r="JA146" s="25"/>
      <c r="JB146" s="25"/>
      <c r="JC146" s="25"/>
      <c r="JD146" s="25"/>
      <c r="JE146" s="25"/>
      <c r="JF146" s="25"/>
      <c r="JG146" s="25"/>
      <c r="JH146" s="25"/>
      <c r="JI146" s="25"/>
      <c r="JJ146" s="25"/>
      <c r="JK146" s="25"/>
      <c r="JL146" s="25"/>
      <c r="JM146" s="25"/>
      <c r="JN146" s="25"/>
      <c r="JO146" s="25"/>
      <c r="JP146" s="25"/>
      <c r="JQ146" s="25"/>
      <c r="JR146" s="25"/>
      <c r="JS146" s="25"/>
      <c r="JT146" s="25"/>
      <c r="JU146" s="25"/>
      <c r="JV146" s="25"/>
      <c r="JW146" s="25"/>
      <c r="JX146" s="25"/>
      <c r="JY146" s="25"/>
      <c r="JZ146" s="25"/>
      <c r="KA146" s="25"/>
      <c r="KB146" s="25"/>
      <c r="KC146" s="25"/>
      <c r="KD146" s="25"/>
      <c r="KE146" s="25"/>
      <c r="KF146" s="25"/>
      <c r="KG146" s="25"/>
      <c r="KH146" s="25"/>
      <c r="KI146" s="25"/>
      <c r="KJ146" s="25"/>
      <c r="KK146" s="25"/>
      <c r="KL146" s="25"/>
      <c r="KM146" s="25"/>
      <c r="KN146" s="25"/>
      <c r="KO146" s="25"/>
      <c r="KP146" s="25"/>
      <c r="KQ146" s="25"/>
      <c r="KR146" s="25"/>
      <c r="KS146" s="25"/>
      <c r="KT146" s="25"/>
      <c r="KU146" s="25"/>
      <c r="KV146" s="25"/>
      <c r="KW146" s="25"/>
      <c r="KX146" s="25"/>
      <c r="KY146" s="25"/>
      <c r="KZ146" s="25"/>
      <c r="LA146" s="25"/>
      <c r="LB146" s="25"/>
      <c r="LC146" s="25"/>
      <c r="LD146" s="25"/>
      <c r="LE146" s="25"/>
      <c r="LF146" s="25"/>
      <c r="LG146" s="25"/>
      <c r="LH146" s="25"/>
      <c r="LI146" s="25"/>
      <c r="LJ146" s="25"/>
      <c r="LK146" s="25"/>
      <c r="LL146" s="25"/>
      <c r="LM146" s="25"/>
      <c r="LN146" s="25"/>
      <c r="LO146" s="25"/>
      <c r="LP146" s="25"/>
      <c r="LQ146" s="25"/>
      <c r="LR146" s="25"/>
      <c r="LS146" s="25"/>
      <c r="LT146" s="25"/>
      <c r="LU146" s="25"/>
      <c r="LV146" s="25"/>
      <c r="LW146" s="25"/>
      <c r="LX146" s="25"/>
      <c r="LY146" s="25"/>
      <c r="LZ146" s="25"/>
      <c r="MA146" s="25"/>
      <c r="MB146" s="25"/>
      <c r="MC146" s="25"/>
      <c r="MD146" s="25"/>
      <c r="ME146" s="25"/>
      <c r="MF146" s="25"/>
      <c r="MG146" s="25"/>
      <c r="MH146" s="25"/>
      <c r="MI146" s="25"/>
      <c r="MJ146" s="25"/>
      <c r="MK146" s="25"/>
      <c r="ML146" s="25"/>
      <c r="MM146" s="25"/>
      <c r="MN146" s="25"/>
      <c r="MO146" s="25"/>
      <c r="MP146" s="25"/>
      <c r="MQ146" s="25"/>
      <c r="MR146" s="25"/>
      <c r="MS146" s="25"/>
      <c r="MT146" s="25"/>
      <c r="MU146" s="25"/>
      <c r="MV146" s="25"/>
      <c r="MW146" s="25"/>
      <c r="MX146" s="25"/>
      <c r="MY146" s="25"/>
      <c r="MZ146" s="25"/>
      <c r="NA146" s="25"/>
      <c r="NB146" s="25"/>
      <c r="NC146" s="25"/>
      <c r="ND146" s="25"/>
      <c r="NE146" s="25"/>
      <c r="NF146" s="25"/>
      <c r="NG146" s="25"/>
      <c r="NH146" s="25"/>
      <c r="NI146" s="25"/>
      <c r="NJ146" s="25"/>
      <c r="NK146" s="25"/>
      <c r="NL146" s="25"/>
      <c r="NM146" s="25"/>
      <c r="NN146" s="25"/>
      <c r="NO146" s="25"/>
      <c r="NP146" s="25"/>
      <c r="NQ146" s="25"/>
      <c r="NR146" s="25"/>
      <c r="NS146" s="25"/>
      <c r="NT146" s="25"/>
      <c r="NU146" s="25"/>
      <c r="NV146" s="25"/>
      <c r="NW146" s="25"/>
      <c r="NX146" s="25"/>
      <c r="NY146" s="25"/>
      <c r="NZ146" s="25"/>
      <c r="OA146" s="25"/>
      <c r="OB146" s="25"/>
      <c r="OC146" s="25"/>
      <c r="OD146" s="25"/>
      <c r="OE146" s="25"/>
      <c r="OF146" s="25"/>
      <c r="OG146" s="25"/>
      <c r="OH146" s="25"/>
      <c r="OI146" s="25"/>
      <c r="OJ146" s="25"/>
      <c r="OK146" s="25"/>
      <c r="OL146" s="25"/>
      <c r="OM146" s="25"/>
      <c r="ON146" s="25"/>
      <c r="OO146" s="25"/>
      <c r="OP146" s="25"/>
      <c r="OQ146" s="25"/>
      <c r="OR146" s="25"/>
      <c r="OS146" s="25"/>
      <c r="OT146" s="25"/>
      <c r="OU146" s="25"/>
      <c r="OV146" s="25"/>
      <c r="OW146" s="25"/>
      <c r="OX146" s="25"/>
      <c r="OY146" s="25"/>
      <c r="OZ146" s="25"/>
      <c r="PA146" s="25"/>
      <c r="PB146" s="25"/>
      <c r="PC146" s="25"/>
      <c r="PD146" s="25"/>
      <c r="PE146" s="25"/>
      <c r="PF146" s="25"/>
      <c r="PG146" s="25"/>
      <c r="PH146" s="25"/>
      <c r="PI146" s="25"/>
      <c r="PJ146" s="25"/>
      <c r="PK146" s="25"/>
      <c r="PL146" s="25"/>
      <c r="PM146" s="25"/>
      <c r="PN146" s="25"/>
      <c r="PO146" s="25"/>
      <c r="PP146" s="25"/>
      <c r="PQ146" s="25"/>
      <c r="PR146" s="25"/>
      <c r="PS146" s="25"/>
      <c r="PT146" s="25"/>
      <c r="PU146" s="25"/>
      <c r="PV146" s="25"/>
      <c r="PW146" s="25"/>
      <c r="PX146" s="25"/>
      <c r="PY146" s="25"/>
      <c r="PZ146" s="25"/>
      <c r="QA146" s="25"/>
      <c r="QB146" s="25"/>
      <c r="QC146" s="25"/>
      <c r="QD146" s="25"/>
      <c r="QE146" s="25"/>
      <c r="QF146" s="25"/>
      <c r="QG146" s="25"/>
      <c r="QH146" s="25"/>
      <c r="QI146" s="25"/>
      <c r="QJ146" s="25"/>
      <c r="QK146" s="25"/>
      <c r="QL146" s="25"/>
      <c r="QM146" s="25"/>
      <c r="QN146" s="25"/>
      <c r="QO146" s="25"/>
      <c r="QP146" s="25"/>
      <c r="QQ146" s="25"/>
      <c r="QR146" s="25"/>
      <c r="QS146" s="25"/>
      <c r="QT146" s="25"/>
      <c r="QU146" s="25"/>
      <c r="QV146" s="25"/>
      <c r="QW146" s="25"/>
      <c r="QX146" s="25"/>
      <c r="QY146" s="25"/>
      <c r="QZ146" s="25"/>
      <c r="RA146" s="25"/>
      <c r="RB146" s="25"/>
      <c r="RC146" s="25"/>
      <c r="RD146" s="25"/>
      <c r="RE146" s="25"/>
      <c r="RF146" s="25"/>
      <c r="RG146" s="25"/>
      <c r="RH146" s="25"/>
      <c r="RI146" s="25"/>
      <c r="RJ146" s="25"/>
      <c r="RK146" s="25"/>
      <c r="RL146" s="25"/>
      <c r="RM146" s="25"/>
      <c r="RN146" s="25"/>
      <c r="RO146" s="25"/>
      <c r="RP146" s="25"/>
      <c r="RQ146" s="25"/>
      <c r="RR146" s="25"/>
      <c r="RS146" s="25"/>
      <c r="RT146" s="25"/>
      <c r="RU146" s="25"/>
      <c r="RV146" s="25"/>
      <c r="RW146" s="25"/>
      <c r="RX146" s="25"/>
      <c r="RY146" s="25"/>
      <c r="RZ146" s="25"/>
      <c r="SA146" s="25"/>
      <c r="SB146" s="25"/>
      <c r="SC146" s="25"/>
      <c r="SD146" s="25"/>
      <c r="SE146" s="25"/>
      <c r="SF146" s="25"/>
      <c r="SG146" s="25"/>
      <c r="SH146" s="25"/>
      <c r="SI146" s="25"/>
      <c r="SJ146" s="25"/>
      <c r="SK146" s="25"/>
      <c r="SL146" s="25"/>
      <c r="SM146" s="25"/>
      <c r="SN146" s="25"/>
      <c r="SO146" s="25"/>
      <c r="SP146" s="25"/>
      <c r="SQ146" s="25"/>
      <c r="SR146" s="25"/>
      <c r="SS146" s="25"/>
      <c r="ST146" s="25"/>
      <c r="SU146" s="25"/>
      <c r="SV146" s="25"/>
      <c r="SW146" s="25"/>
      <c r="SX146" s="25"/>
      <c r="SY146" s="25"/>
      <c r="SZ146" s="25"/>
      <c r="TA146" s="25"/>
      <c r="TB146" s="25"/>
      <c r="TC146" s="25"/>
      <c r="TD146" s="25"/>
      <c r="TE146" s="25"/>
      <c r="TF146" s="25"/>
      <c r="TG146" s="25"/>
      <c r="TH146" s="25"/>
      <c r="TI146" s="25"/>
      <c r="TJ146" s="25"/>
      <c r="TK146" s="25"/>
      <c r="TL146" s="25"/>
      <c r="TM146" s="25"/>
      <c r="TN146" s="25"/>
      <c r="TO146" s="25"/>
      <c r="TP146" s="25"/>
      <c r="TQ146" s="25"/>
      <c r="TR146" s="25"/>
      <c r="TS146" s="25"/>
      <c r="TT146" s="25"/>
      <c r="TU146" s="25"/>
      <c r="TV146" s="25"/>
      <c r="TW146" s="25"/>
      <c r="TX146" s="25"/>
      <c r="TY146" s="25"/>
      <c r="TZ146" s="25"/>
      <c r="UA146" s="25"/>
      <c r="UB146" s="25"/>
      <c r="UC146" s="25"/>
      <c r="UD146" s="25"/>
      <c r="UE146" s="25"/>
      <c r="UF146" s="25"/>
      <c r="UG146" s="25"/>
      <c r="UH146" s="25"/>
      <c r="UI146" s="25"/>
      <c r="UJ146" s="25"/>
      <c r="UK146" s="25"/>
      <c r="UL146" s="25"/>
      <c r="UM146" s="25"/>
      <c r="UN146" s="25"/>
      <c r="UO146" s="25"/>
      <c r="UP146" s="25"/>
      <c r="UQ146" s="25"/>
      <c r="UR146" s="25"/>
      <c r="US146" s="25"/>
      <c r="UT146" s="25"/>
      <c r="UU146" s="25"/>
      <c r="UV146" s="25"/>
      <c r="UW146" s="25"/>
      <c r="UX146" s="25"/>
      <c r="UY146" s="25"/>
      <c r="UZ146" s="25"/>
      <c r="VA146" s="25"/>
      <c r="VB146" s="25"/>
      <c r="VC146" s="25"/>
      <c r="VD146" s="25"/>
      <c r="VE146" s="25"/>
      <c r="VF146" s="25"/>
      <c r="VG146" s="25"/>
      <c r="VH146" s="25"/>
      <c r="VI146" s="25"/>
      <c r="VJ146" s="25"/>
      <c r="VK146" s="25"/>
      <c r="VL146" s="25"/>
      <c r="VM146" s="25"/>
      <c r="VN146" s="25"/>
      <c r="VO146" s="25"/>
      <c r="VP146" s="25"/>
      <c r="VQ146" s="25"/>
      <c r="VR146" s="25"/>
      <c r="VS146" s="25"/>
      <c r="VT146" s="25"/>
      <c r="VU146" s="25"/>
      <c r="VV146" s="25"/>
      <c r="VW146" s="25"/>
      <c r="VX146" s="25"/>
      <c r="VY146" s="25"/>
      <c r="VZ146" s="25"/>
      <c r="WA146" s="25"/>
      <c r="WB146" s="25"/>
      <c r="WC146" s="25"/>
      <c r="WD146" s="25"/>
      <c r="WE146" s="25"/>
      <c r="WF146" s="25"/>
      <c r="WG146" s="25"/>
      <c r="WH146" s="25"/>
      <c r="WI146" s="25"/>
      <c r="WJ146" s="25"/>
      <c r="WK146" s="25"/>
      <c r="WL146" s="25"/>
      <c r="WM146" s="25"/>
      <c r="WN146" s="25"/>
      <c r="WO146" s="25"/>
      <c r="WP146" s="25"/>
      <c r="WQ146" s="25"/>
      <c r="WR146" s="25"/>
      <c r="WS146" s="25"/>
      <c r="WT146" s="25"/>
      <c r="WU146" s="25"/>
      <c r="WV146" s="25"/>
      <c r="WW146" s="25"/>
      <c r="WX146" s="25"/>
      <c r="WY146" s="25"/>
      <c r="WZ146" s="25"/>
      <c r="XA146" s="25"/>
      <c r="XB146" s="25"/>
      <c r="XC146" s="25"/>
      <c r="XD146" s="25"/>
      <c r="XE146" s="25"/>
      <c r="XF146" s="25"/>
    </row>
  </sheetData>
  <mergeCells count="4">
    <mergeCell ref="A1:J1"/>
    <mergeCell ref="A5:F5"/>
    <mergeCell ref="A3:J3"/>
    <mergeCell ref="A146:F146"/>
  </mergeCells>
  <pageMargins left="0.7" right="0.7" top="0.75" bottom="0.75" header="0.3" footer="0.3"/>
  <pageSetup paperSize="9" scale="49" fitToHeight="0" orientation="landscape" r:id="rId1"/>
  <headerFooter>
    <oddHeader>&amp;L&amp;G&amp;C&amp;"Arial,Normalny"&amp;10"Przedszkole w szkole - Gmina Jaśliska"
 Projekt współfinansowany ze środków Unii Europejskiej w ramach Europejskiego Funduszu Społecznego.
&amp;"Czcionka tekstu podstawowego,Standardowy"&amp;11
&amp;R&amp;G</oddHeader>
    <oddFooter>&amp;C&amp;"Arial,Normalny"&amp;9Strona &amp;P z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Arkusz1</vt:lpstr>
      <vt:lpstr>Arkusz4</vt:lpstr>
      <vt:lpstr>Arkusz2</vt:lpstr>
      <vt:lpstr>Arkusz3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Sylwia</dc:creator>
  <cp:lastModifiedBy>uzytkownik</cp:lastModifiedBy>
  <cp:lastPrinted>2014-10-15T11:25:32Z</cp:lastPrinted>
  <dcterms:created xsi:type="dcterms:W3CDTF">2014-04-08T11:57:30Z</dcterms:created>
  <dcterms:modified xsi:type="dcterms:W3CDTF">2014-12-05T07:45:13Z</dcterms:modified>
</cp:coreProperties>
</file>